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earch\Publication\Wu_granite_experiments\Draft\v2\"/>
    </mc:Choice>
  </mc:AlternateContent>
  <xr:revisionPtr revIDLastSave="0" documentId="13_ncr:1_{B0FF7CDB-7CA4-4114-B776-E945A0818A8D}" xr6:coauthVersionLast="45" xr6:coauthVersionMax="45" xr10:uidLastSave="{00000000-0000-0000-0000-000000000000}"/>
  <bookViews>
    <workbookView xWindow="-104" yWindow="-104" windowWidth="22326" windowHeight="12050" xr2:uid="{42FD54F3-C898-4302-B6B7-F1FD9EE30392}"/>
  </bookViews>
  <sheets>
    <sheet name="dry_wat_ker_hyd" sheetId="2" r:id="rId1"/>
    <sheet name="HCL_NAOH" sheetId="3" r:id="rId2"/>
    <sheet name="rate&lt;20" sheetId="1" r:id="rId3"/>
    <sheet name="rate&gt;20" sheetId="4" r:id="rId4"/>
  </sheets>
  <definedNames>
    <definedName name="_xlchart.v1.0" hidden="1">'rate&lt;20'!$D$4:$D$20</definedName>
    <definedName name="_xlchart.v1.1" hidden="1">'rate&lt;20'!$E$3</definedName>
    <definedName name="_xlchart.v1.10" hidden="1">'rate&lt;20'!$I$4:$I$20</definedName>
    <definedName name="_xlchart.v1.11" hidden="1">'rate&lt;20'!$J$3</definedName>
    <definedName name="_xlchart.v1.12" hidden="1">'rate&lt;20'!$J$4:$J$20</definedName>
    <definedName name="_xlchart.v1.2" hidden="1">'rate&lt;20'!$E$4:$E$20</definedName>
    <definedName name="_xlchart.v1.3" hidden="1">'rate&lt;20'!$F$3</definedName>
    <definedName name="_xlchart.v1.4" hidden="1">'rate&lt;20'!$F$4:$F$20</definedName>
    <definedName name="_xlchart.v1.5" hidden="1">'rate&lt;20'!$G$3</definedName>
    <definedName name="_xlchart.v1.6" hidden="1">'rate&lt;20'!$G$4:$G$20</definedName>
    <definedName name="_xlchart.v1.7" hidden="1">'rate&lt;20'!$H$3</definedName>
    <definedName name="_xlchart.v1.8" hidden="1">'rate&lt;20'!$H$4:$H$20</definedName>
    <definedName name="_xlchart.v1.9" hidden="1">'rate&lt;20'!$I$3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2" i="4" l="1"/>
  <c r="V43" i="4" l="1"/>
  <c r="V44" i="4"/>
  <c r="V45" i="4"/>
  <c r="V46" i="4"/>
  <c r="V42" i="4"/>
  <c r="S43" i="4"/>
  <c r="S44" i="4"/>
  <c r="S45" i="4"/>
  <c r="S46" i="4"/>
  <c r="S47" i="4"/>
  <c r="S48" i="4"/>
  <c r="S49" i="4"/>
  <c r="S50" i="4"/>
  <c r="S51" i="4"/>
  <c r="S52" i="4"/>
  <c r="S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42" i="4"/>
  <c r="G43" i="4"/>
  <c r="G44" i="4"/>
  <c r="G45" i="4"/>
  <c r="G46" i="4"/>
  <c r="G47" i="4"/>
  <c r="G48" i="4"/>
  <c r="G49" i="4"/>
  <c r="G50" i="4"/>
  <c r="G51" i="4"/>
  <c r="G52" i="4"/>
  <c r="G42" i="4"/>
  <c r="V24" i="4"/>
  <c r="V25" i="4"/>
  <c r="V26" i="4"/>
  <c r="V27" i="4"/>
  <c r="V23" i="4"/>
  <c r="S24" i="4"/>
  <c r="S25" i="4"/>
  <c r="S26" i="4"/>
  <c r="S27" i="4"/>
  <c r="S28" i="4"/>
  <c r="S29" i="4"/>
  <c r="S30" i="4"/>
  <c r="S31" i="4"/>
  <c r="S32" i="4"/>
  <c r="S33" i="4"/>
  <c r="S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23" i="4"/>
  <c r="G24" i="4"/>
  <c r="G25" i="4"/>
  <c r="G26" i="4"/>
  <c r="G27" i="4"/>
  <c r="G28" i="4"/>
  <c r="G29" i="4"/>
  <c r="G30" i="4"/>
  <c r="G31" i="4"/>
  <c r="G32" i="4"/>
  <c r="G33" i="4"/>
  <c r="G23" i="4"/>
  <c r="R22" i="4"/>
  <c r="O22" i="4"/>
  <c r="L22" i="4"/>
  <c r="I22" i="4"/>
  <c r="F22" i="4"/>
  <c r="L5" i="1"/>
  <c r="L4" i="1"/>
  <c r="K5" i="1"/>
  <c r="K4" i="1"/>
  <c r="F40" i="3"/>
  <c r="F39" i="3"/>
  <c r="F4" i="3"/>
  <c r="F3" i="3"/>
  <c r="O5" i="2"/>
  <c r="N5" i="2"/>
  <c r="K5" i="2"/>
  <c r="J5" i="2"/>
  <c r="G5" i="2"/>
  <c r="F5" i="2"/>
  <c r="B5" i="2"/>
  <c r="A5" i="2"/>
  <c r="F5" i="1"/>
  <c r="G5" i="1"/>
  <c r="H5" i="1"/>
  <c r="I5" i="1"/>
  <c r="J5" i="1"/>
  <c r="E5" i="1"/>
  <c r="J6" i="1"/>
  <c r="I6" i="1"/>
  <c r="H6" i="1"/>
  <c r="G6" i="1"/>
  <c r="F4" i="1"/>
  <c r="F6" i="1"/>
  <c r="E6" i="1"/>
  <c r="E4" i="1" l="1"/>
  <c r="G4" i="1"/>
  <c r="H4" i="1"/>
  <c r="I4" i="1"/>
  <c r="J4" i="1"/>
</calcChain>
</file>

<file path=xl/sharedStrings.xml><?xml version="1.0" encoding="utf-8"?>
<sst xmlns="http://schemas.openxmlformats.org/spreadsheetml/2006/main" count="102" uniqueCount="28">
  <si>
    <t>water</t>
  </si>
  <si>
    <t>kerosene</t>
  </si>
  <si>
    <t>HO</t>
  </si>
  <si>
    <t>stress rate (Mpa/min)</t>
  </si>
  <si>
    <t>ln(rate)</t>
  </si>
  <si>
    <t>peak stress(Mpa)</t>
  </si>
  <si>
    <t>Hydraulic Oil</t>
  </si>
  <si>
    <t>dry</t>
  </si>
  <si>
    <t>No</t>
  </si>
  <si>
    <t>NaOH</t>
  </si>
  <si>
    <t>C</t>
  </si>
  <si>
    <t>B</t>
  </si>
  <si>
    <t>10% NaOH 1d1d</t>
  </si>
  <si>
    <t>10% HCl 12hours</t>
  </si>
  <si>
    <t>10% NaOH 12hours</t>
  </si>
  <si>
    <t>10% HCl 24hours</t>
  </si>
  <si>
    <t>10% NaOH 24hours</t>
  </si>
  <si>
    <t>HCL</t>
  </si>
  <si>
    <t>Kerosene</t>
  </si>
  <si>
    <t>Average</t>
  </si>
  <si>
    <t>rate</t>
  </si>
  <si>
    <t>peak stress</t>
  </si>
  <si>
    <t>STD</t>
  </si>
  <si>
    <t>drop from dry</t>
  </si>
  <si>
    <t>Aqueous solution</t>
  </si>
  <si>
    <t>Percentage in terms of max</t>
  </si>
  <si>
    <t>Percentage in terms of average below 20</t>
  </si>
  <si>
    <t>peak stress (Mpa)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</si>
</sst>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3813614063487"/>
          <c:y val="4.5279814343037537E-2"/>
          <c:w val="0.83599151502313951"/>
          <c:h val="0.76195538057742784"/>
        </c:manualLayout>
      </c:layout>
      <c:scatterChart>
        <c:scatterStyle val="lineMarker"/>
        <c:varyColors val="0"/>
        <c:ser>
          <c:idx val="0"/>
          <c:order val="0"/>
          <c:tx>
            <c:v>Air-dry</c:v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noFill/>
              <a:ln w="25400">
                <a:solidFill>
                  <a:schemeClr val="tx1"/>
                </a:solidFill>
              </a:ln>
              <a:effectLst/>
            </c:spPr>
          </c:marker>
          <c:xVal>
            <c:numRef>
              <c:f>dry_wat_ker_hyd!$N$8:$N$27</c:f>
              <c:numCache>
                <c:formatCode>General</c:formatCode>
                <c:ptCount val="20"/>
                <c:pt idx="0">
                  <c:v>1.5208788764429555</c:v>
                </c:pt>
                <c:pt idx="1">
                  <c:v>5.3398278976804425</c:v>
                </c:pt>
                <c:pt idx="2">
                  <c:v>11.734694580263231</c:v>
                </c:pt>
                <c:pt idx="3">
                  <c:v>21.00462176062581</c:v>
                </c:pt>
                <c:pt idx="4">
                  <c:v>52.673091073583812</c:v>
                </c:pt>
                <c:pt idx="5">
                  <c:v>72.985441854925469</c:v>
                </c:pt>
                <c:pt idx="6">
                  <c:v>76.750831921606903</c:v>
                </c:pt>
                <c:pt idx="7">
                  <c:v>150.30428538157295</c:v>
                </c:pt>
                <c:pt idx="8">
                  <c:v>1.3464379905854977</c:v>
                </c:pt>
                <c:pt idx="9">
                  <c:v>2.5090807668686037</c:v>
                </c:pt>
                <c:pt idx="10">
                  <c:v>5.7991418805743313</c:v>
                </c:pt>
                <c:pt idx="11">
                  <c:v>5.184465919234059</c:v>
                </c:pt>
                <c:pt idx="12">
                  <c:v>11.277471663873364</c:v>
                </c:pt>
                <c:pt idx="13">
                  <c:v>13.052532515421671</c:v>
                </c:pt>
                <c:pt idx="14">
                  <c:v>21.30089942870184</c:v>
                </c:pt>
                <c:pt idx="15">
                  <c:v>38.371211355428706</c:v>
                </c:pt>
                <c:pt idx="16">
                  <c:v>59.453237676101196</c:v>
                </c:pt>
                <c:pt idx="17">
                  <c:v>81.244339526164396</c:v>
                </c:pt>
                <c:pt idx="18">
                  <c:v>81.893381904968393</c:v>
                </c:pt>
                <c:pt idx="19">
                  <c:v>121.35523807885509</c:v>
                </c:pt>
              </c:numCache>
            </c:numRef>
          </c:xVal>
          <c:yVal>
            <c:numRef>
              <c:f>dry_wat_ker_hyd!$P$8:$P$27</c:f>
              <c:numCache>
                <c:formatCode>General</c:formatCode>
                <c:ptCount val="20"/>
                <c:pt idx="0">
                  <c:v>9.5219901223081003</c:v>
                </c:pt>
                <c:pt idx="1">
                  <c:v>7.5336237728762221</c:v>
                </c:pt>
                <c:pt idx="2">
                  <c:v>9.3584395245169745</c:v>
                </c:pt>
                <c:pt idx="3">
                  <c:v>7.0365637764080455</c:v>
                </c:pt>
                <c:pt idx="4">
                  <c:v>11.851471575165712</c:v>
                </c:pt>
                <c:pt idx="5">
                  <c:v>8.8190936338609056</c:v>
                </c:pt>
                <c:pt idx="6">
                  <c:v>7.2273859125254161</c:v>
                </c:pt>
                <c:pt idx="7">
                  <c:v>13.151653916036</c:v>
                </c:pt>
                <c:pt idx="8">
                  <c:v>7.0317878819200148</c:v>
                </c:pt>
                <c:pt idx="9">
                  <c:v>7.0338052303155028</c:v>
                </c:pt>
                <c:pt idx="10">
                  <c:v>9.3656347497203871</c:v>
                </c:pt>
                <c:pt idx="11">
                  <c:v>5.9431391788560122</c:v>
                </c:pt>
                <c:pt idx="12">
                  <c:v>9.1535679797042384</c:v>
                </c:pt>
                <c:pt idx="13">
                  <c:v>8.9953901229420765</c:v>
                </c:pt>
                <c:pt idx="14">
                  <c:v>8.3073690606758941</c:v>
                </c:pt>
                <c:pt idx="15">
                  <c:v>8.5056372369657129</c:v>
                </c:pt>
                <c:pt idx="16">
                  <c:v>9.1161831739165819</c:v>
                </c:pt>
                <c:pt idx="17">
                  <c:v>10.087861026621459</c:v>
                </c:pt>
                <c:pt idx="18">
                  <c:v>9.6224935517407832</c:v>
                </c:pt>
                <c:pt idx="19">
                  <c:v>10.214088351570267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8A4-48E3-8F3B-9D7AB4DAD769}"/>
            </c:ext>
          </c:extLst>
        </c:ser>
        <c:ser>
          <c:idx val="1"/>
          <c:order val="1"/>
          <c:tx>
            <c:v>Water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dry_wat_ker_hyd!$J$8:$J$33</c:f>
              <c:numCache>
                <c:formatCode>General</c:formatCode>
                <c:ptCount val="26"/>
                <c:pt idx="0">
                  <c:v>1.2758653162648246</c:v>
                </c:pt>
                <c:pt idx="1">
                  <c:v>2.817926518956027</c:v>
                </c:pt>
                <c:pt idx="2">
                  <c:v>3.636360209323529</c:v>
                </c:pt>
                <c:pt idx="3">
                  <c:v>11.237122742411987</c:v>
                </c:pt>
                <c:pt idx="4">
                  <c:v>23.043946705297234</c:v>
                </c:pt>
                <c:pt idx="5">
                  <c:v>40.227090856548131</c:v>
                </c:pt>
                <c:pt idx="6">
                  <c:v>63.050111998783237</c:v>
                </c:pt>
                <c:pt idx="7">
                  <c:v>85.029616893458481</c:v>
                </c:pt>
                <c:pt idx="8">
                  <c:v>111.02239821715209</c:v>
                </c:pt>
                <c:pt idx="9">
                  <c:v>133.83622094449038</c:v>
                </c:pt>
                <c:pt idx="10">
                  <c:v>1.9669810657025812</c:v>
                </c:pt>
                <c:pt idx="11">
                  <c:v>3.9654188225647293</c:v>
                </c:pt>
                <c:pt idx="12">
                  <c:v>6.2875585159351104</c:v>
                </c:pt>
                <c:pt idx="13">
                  <c:v>7.8498640683093033</c:v>
                </c:pt>
                <c:pt idx="14">
                  <c:v>12.934628331428131</c:v>
                </c:pt>
                <c:pt idx="15">
                  <c:v>27.580851882140262</c:v>
                </c:pt>
                <c:pt idx="16">
                  <c:v>48.200207612182211</c:v>
                </c:pt>
                <c:pt idx="17">
                  <c:v>44.739891033338907</c:v>
                </c:pt>
                <c:pt idx="18">
                  <c:v>89.631170301802712</c:v>
                </c:pt>
                <c:pt idx="19">
                  <c:v>84.990295818043109</c:v>
                </c:pt>
                <c:pt idx="20">
                  <c:v>26.688923738690001</c:v>
                </c:pt>
                <c:pt idx="21">
                  <c:v>38.90976121614603</c:v>
                </c:pt>
                <c:pt idx="22">
                  <c:v>5.3624737510955125</c:v>
                </c:pt>
                <c:pt idx="23">
                  <c:v>32.35982958250252</c:v>
                </c:pt>
                <c:pt idx="24">
                  <c:v>68.37742012443384</c:v>
                </c:pt>
                <c:pt idx="25">
                  <c:v>69.66811569462817</c:v>
                </c:pt>
              </c:numCache>
            </c:numRef>
          </c:xVal>
          <c:yVal>
            <c:numRef>
              <c:f>dry_wat_ker_hyd!$L$8:$L$33</c:f>
              <c:numCache>
                <c:formatCode>General</c:formatCode>
                <c:ptCount val="26"/>
                <c:pt idx="0">
                  <c:v>7.6286281598249559</c:v>
                </c:pt>
                <c:pt idx="1">
                  <c:v>5.826075900407294</c:v>
                </c:pt>
                <c:pt idx="2">
                  <c:v>1.89697208419584</c:v>
                </c:pt>
                <c:pt idx="3">
                  <c:v>6.4800883766564299</c:v>
                </c:pt>
                <c:pt idx="4">
                  <c:v>7.3932825063079868</c:v>
                </c:pt>
                <c:pt idx="5">
                  <c:v>5.229533320901222</c:v>
                </c:pt>
                <c:pt idx="6">
                  <c:v>7.8812813455642177</c:v>
                </c:pt>
                <c:pt idx="7">
                  <c:v>8.7864130834556455</c:v>
                </c:pt>
                <c:pt idx="8">
                  <c:v>10.73218878119903</c:v>
                </c:pt>
                <c:pt idx="9">
                  <c:v>10.818451669741146</c:v>
                </c:pt>
                <c:pt idx="10">
                  <c:v>5.5141157233998728</c:v>
                </c:pt>
                <c:pt idx="11">
                  <c:v>6.8634941844162869</c:v>
                </c:pt>
                <c:pt idx="12">
                  <c:v>6.8062970733098913</c:v>
                </c:pt>
                <c:pt idx="13">
                  <c:v>5.7565796529399647</c:v>
                </c:pt>
                <c:pt idx="14">
                  <c:v>7.8039096020590693</c:v>
                </c:pt>
                <c:pt idx="15">
                  <c:v>3.6544709174178349</c:v>
                </c:pt>
                <c:pt idx="16">
                  <c:v>5.4225352906937045</c:v>
                </c:pt>
                <c:pt idx="17">
                  <c:v>4.995965494219182</c:v>
                </c:pt>
                <c:pt idx="18">
                  <c:v>8.7390583380021472</c:v>
                </c:pt>
                <c:pt idx="19">
                  <c:v>7.7907942632194915</c:v>
                </c:pt>
                <c:pt idx="20">
                  <c:v>4.2702371964493571</c:v>
                </c:pt>
                <c:pt idx="21">
                  <c:v>5.4149536868840311</c:v>
                </c:pt>
                <c:pt idx="22">
                  <c:v>6.4662638296354222</c:v>
                </c:pt>
                <c:pt idx="23">
                  <c:v>6.9843452565620838</c:v>
                </c:pt>
                <c:pt idx="24">
                  <c:v>7.0087009880303501</c:v>
                </c:pt>
                <c:pt idx="25">
                  <c:v>6.9087700117242381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8A4-48E3-8F3B-9D7AB4DAD769}"/>
            </c:ext>
          </c:extLst>
        </c:ser>
        <c:ser>
          <c:idx val="2"/>
          <c:order val="2"/>
          <c:tx>
            <c:v>HCL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(HCL_NAOH!$C$4:$C$17,HCL_NAOH!$C$21:$C$36)</c:f>
              <c:numCache>
                <c:formatCode>General</c:formatCode>
                <c:ptCount val="30"/>
                <c:pt idx="0">
                  <c:v>1.223464396418698</c:v>
                </c:pt>
                <c:pt idx="1">
                  <c:v>9.222514600275403</c:v>
                </c:pt>
                <c:pt idx="2">
                  <c:v>64.394611487350389</c:v>
                </c:pt>
                <c:pt idx="3">
                  <c:v>136.02407009240221</c:v>
                </c:pt>
                <c:pt idx="4">
                  <c:v>1.1993783481535041</c:v>
                </c:pt>
                <c:pt idx="5">
                  <c:v>2.1482596478547427</c:v>
                </c:pt>
                <c:pt idx="6">
                  <c:v>4.2998421266218507</c:v>
                </c:pt>
                <c:pt idx="7">
                  <c:v>8.8160385485663681</c:v>
                </c:pt>
                <c:pt idx="8">
                  <c:v>17.936909067885612</c:v>
                </c:pt>
                <c:pt idx="9">
                  <c:v>27.821151880253577</c:v>
                </c:pt>
                <c:pt idx="10">
                  <c:v>36.720877752999215</c:v>
                </c:pt>
                <c:pt idx="11">
                  <c:v>47.654944147516488</c:v>
                </c:pt>
                <c:pt idx="12">
                  <c:v>68.856308373189989</c:v>
                </c:pt>
                <c:pt idx="13">
                  <c:v>105.77429147863478</c:v>
                </c:pt>
                <c:pt idx="14">
                  <c:v>1.1223100516160294</c:v>
                </c:pt>
                <c:pt idx="15">
                  <c:v>10.175796016468247</c:v>
                </c:pt>
                <c:pt idx="16">
                  <c:v>27.610752748251553</c:v>
                </c:pt>
                <c:pt idx="17">
                  <c:v>51.800830817776131</c:v>
                </c:pt>
                <c:pt idx="18">
                  <c:v>85.630107761975566</c:v>
                </c:pt>
                <c:pt idx="19">
                  <c:v>24.129692561766824</c:v>
                </c:pt>
                <c:pt idx="20">
                  <c:v>1.2746562332457738</c:v>
                </c:pt>
                <c:pt idx="21">
                  <c:v>2.2160366016091646</c:v>
                </c:pt>
                <c:pt idx="22">
                  <c:v>4.9377466185527608</c:v>
                </c:pt>
                <c:pt idx="23">
                  <c:v>8.1716734117538259</c:v>
                </c:pt>
                <c:pt idx="24">
                  <c:v>16.463368586120005</c:v>
                </c:pt>
                <c:pt idx="25">
                  <c:v>30.491578441813651</c:v>
                </c:pt>
                <c:pt idx="26">
                  <c:v>34.517111123213041</c:v>
                </c:pt>
                <c:pt idx="27">
                  <c:v>59.594245915026733</c:v>
                </c:pt>
                <c:pt idx="28">
                  <c:v>62.073041122477591</c:v>
                </c:pt>
                <c:pt idx="29">
                  <c:v>122.25830044858687</c:v>
                </c:pt>
              </c:numCache>
            </c:numRef>
          </c:xVal>
          <c:yVal>
            <c:numRef>
              <c:f>(HCL_NAOH!$E$4:$E$17,HCL_NAOH!$E$21:$E$36)</c:f>
              <c:numCache>
                <c:formatCode>General</c:formatCode>
                <c:ptCount val="30"/>
                <c:pt idx="0">
                  <c:v>5.8338989032729849</c:v>
                </c:pt>
                <c:pt idx="1">
                  <c:v>7.10903731714924</c:v>
                </c:pt>
                <c:pt idx="2">
                  <c:v>8.5859670949550555</c:v>
                </c:pt>
                <c:pt idx="3">
                  <c:v>13.489083305284877</c:v>
                </c:pt>
                <c:pt idx="4">
                  <c:v>4.5456539439186141</c:v>
                </c:pt>
                <c:pt idx="5">
                  <c:v>4.7548251520283795</c:v>
                </c:pt>
                <c:pt idx="6">
                  <c:v>6.0878732095910042</c:v>
                </c:pt>
                <c:pt idx="7">
                  <c:v>5.4806493599171082</c:v>
                </c:pt>
                <c:pt idx="8">
                  <c:v>6.3975116476703144</c:v>
                </c:pt>
                <c:pt idx="9">
                  <c:v>6.5148007368891365</c:v>
                </c:pt>
                <c:pt idx="10">
                  <c:v>6.4261677499678118</c:v>
                </c:pt>
                <c:pt idx="11">
                  <c:v>4.6066547395985635</c:v>
                </c:pt>
                <c:pt idx="12">
                  <c:v>6.4839833089131682</c:v>
                </c:pt>
                <c:pt idx="13">
                  <c:v>7.6686530099489127</c:v>
                </c:pt>
                <c:pt idx="14">
                  <c:v>3.4193121494026641</c:v>
                </c:pt>
                <c:pt idx="15">
                  <c:v>5.3338248177146355</c:v>
                </c:pt>
                <c:pt idx="16">
                  <c:v>7.4779286606388702</c:v>
                </c:pt>
                <c:pt idx="17">
                  <c:v>6.0866110169596679</c:v>
                </c:pt>
                <c:pt idx="18">
                  <c:v>8.4916710421704078</c:v>
                </c:pt>
                <c:pt idx="19">
                  <c:v>8.9682221400606394</c:v>
                </c:pt>
                <c:pt idx="20">
                  <c:v>4.534599529859288</c:v>
                </c:pt>
                <c:pt idx="21">
                  <c:v>5.0285674557339801</c:v>
                </c:pt>
                <c:pt idx="22">
                  <c:v>4.0448463405662904</c:v>
                </c:pt>
                <c:pt idx="23">
                  <c:v>5.1890240368577665</c:v>
                </c:pt>
                <c:pt idx="24">
                  <c:v>4.5411558295218137</c:v>
                </c:pt>
                <c:pt idx="25">
                  <c:v>6.4794746794002478</c:v>
                </c:pt>
                <c:pt idx="26">
                  <c:v>6.0980363861177542</c:v>
                </c:pt>
                <c:pt idx="27">
                  <c:v>6.009099688376744</c:v>
                </c:pt>
                <c:pt idx="28">
                  <c:v>6.0521348294347526</c:v>
                </c:pt>
                <c:pt idx="29">
                  <c:v>8.558099866710462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8A4-48E3-8F3B-9D7AB4DAD769}"/>
            </c:ext>
          </c:extLst>
        </c:ser>
        <c:ser>
          <c:idx val="3"/>
          <c:order val="3"/>
          <c:tx>
            <c:v>NaOH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7030A0"/>
              </a:solidFill>
              <a:ln w="12700">
                <a:solidFill>
                  <a:srgbClr val="7030A0"/>
                </a:solidFill>
              </a:ln>
              <a:effectLst/>
            </c:spPr>
          </c:marker>
          <c:xVal>
            <c:numRef>
              <c:f>(HCL_NAOH!$C$41:$C$54,HCL_NAOH!$C$58:$C$72)</c:f>
              <c:numCache>
                <c:formatCode>General</c:formatCode>
                <c:ptCount val="29"/>
                <c:pt idx="0">
                  <c:v>1.3738701185907241</c:v>
                </c:pt>
                <c:pt idx="1">
                  <c:v>9.7895067320377649</c:v>
                </c:pt>
                <c:pt idx="2">
                  <c:v>29.74810245761083</c:v>
                </c:pt>
                <c:pt idx="3">
                  <c:v>65.662776527364002</c:v>
                </c:pt>
                <c:pt idx="4">
                  <c:v>109.51850805661353</c:v>
                </c:pt>
                <c:pt idx="5">
                  <c:v>1.0049214059606075</c:v>
                </c:pt>
                <c:pt idx="6">
                  <c:v>2.0847519725495611</c:v>
                </c:pt>
                <c:pt idx="7">
                  <c:v>4.1788014738494654</c:v>
                </c:pt>
                <c:pt idx="8">
                  <c:v>8.721427761250931</c:v>
                </c:pt>
                <c:pt idx="9">
                  <c:v>17.0199067177521</c:v>
                </c:pt>
                <c:pt idx="10">
                  <c:v>25.449824517781728</c:v>
                </c:pt>
                <c:pt idx="11">
                  <c:v>35.46698303971796</c:v>
                </c:pt>
                <c:pt idx="12">
                  <c:v>67.814337148131614</c:v>
                </c:pt>
                <c:pt idx="13">
                  <c:v>105.05038994613625</c:v>
                </c:pt>
                <c:pt idx="14">
                  <c:v>1.361453502876659</c:v>
                </c:pt>
                <c:pt idx="15">
                  <c:v>11.714877080772336</c:v>
                </c:pt>
                <c:pt idx="16">
                  <c:v>28.284636517241626</c:v>
                </c:pt>
                <c:pt idx="17">
                  <c:v>64.894956699203874</c:v>
                </c:pt>
                <c:pt idx="18">
                  <c:v>106.67229313755976</c:v>
                </c:pt>
                <c:pt idx="19">
                  <c:v>1.0177213179620817</c:v>
                </c:pt>
                <c:pt idx="20">
                  <c:v>2.3446053823179511</c:v>
                </c:pt>
                <c:pt idx="21">
                  <c:v>4.117552285760258</c:v>
                </c:pt>
                <c:pt idx="22">
                  <c:v>9.579203281952946</c:v>
                </c:pt>
                <c:pt idx="23">
                  <c:v>19.21258164730958</c:v>
                </c:pt>
                <c:pt idx="24">
                  <c:v>28.475465314009234</c:v>
                </c:pt>
                <c:pt idx="25">
                  <c:v>36.557889415961448</c:v>
                </c:pt>
                <c:pt idx="26">
                  <c:v>55.598437476295707</c:v>
                </c:pt>
                <c:pt idx="27">
                  <c:v>68.113536198249676</c:v>
                </c:pt>
                <c:pt idx="28">
                  <c:v>102.35473440563487</c:v>
                </c:pt>
              </c:numCache>
            </c:numRef>
          </c:xVal>
          <c:yVal>
            <c:numRef>
              <c:f>(HCL_NAOH!$E$41:$E$54,HCL_NAOH!$E$58:$E$72)</c:f>
              <c:numCache>
                <c:formatCode>General</c:formatCode>
                <c:ptCount val="29"/>
                <c:pt idx="0">
                  <c:v>6.9483634172530087</c:v>
                </c:pt>
                <c:pt idx="1">
                  <c:v>5.5473993572881595</c:v>
                </c:pt>
                <c:pt idx="2">
                  <c:v>7.2883011427555697</c:v>
                </c:pt>
                <c:pt idx="3">
                  <c:v>8.26258423127633</c:v>
                </c:pt>
                <c:pt idx="4">
                  <c:v>8.9440311759861189</c:v>
                </c:pt>
                <c:pt idx="5">
                  <c:v>5.2691495019936863</c:v>
                </c:pt>
                <c:pt idx="6">
                  <c:v>5.4568502979947286</c:v>
                </c:pt>
                <c:pt idx="7">
                  <c:v>4.9379612761017473</c:v>
                </c:pt>
                <c:pt idx="8">
                  <c:v>5.5381188171024585</c:v>
                </c:pt>
                <c:pt idx="9">
                  <c:v>6.3966623530104201</c:v>
                </c:pt>
                <c:pt idx="10">
                  <c:v>5.5141407814548282</c:v>
                </c:pt>
                <c:pt idx="11">
                  <c:v>6.9160769141668599</c:v>
                </c:pt>
                <c:pt idx="12">
                  <c:v>6.3293520639393277</c:v>
                </c:pt>
                <c:pt idx="13">
                  <c:v>7.4410856647518928</c:v>
                </c:pt>
                <c:pt idx="14">
                  <c:v>5.8985102830978651</c:v>
                </c:pt>
                <c:pt idx="15">
                  <c:v>7.4975378328390434</c:v>
                </c:pt>
                <c:pt idx="16">
                  <c:v>4.4548400560123609</c:v>
                </c:pt>
                <c:pt idx="17">
                  <c:v>7.5710949446085545</c:v>
                </c:pt>
                <c:pt idx="18">
                  <c:v>9.6894212852015951</c:v>
                </c:pt>
                <c:pt idx="19">
                  <c:v>5.1123646722392531</c:v>
                </c:pt>
                <c:pt idx="20">
                  <c:v>6.531694203017592</c:v>
                </c:pt>
                <c:pt idx="21">
                  <c:v>5.0165622423117897</c:v>
                </c:pt>
                <c:pt idx="22">
                  <c:v>5.0610235393127789</c:v>
                </c:pt>
                <c:pt idx="23">
                  <c:v>7.0446287750286354</c:v>
                </c:pt>
                <c:pt idx="24">
                  <c:v>6.7629378964591922</c:v>
                </c:pt>
                <c:pt idx="25">
                  <c:v>6.4890396528993168</c:v>
                </c:pt>
                <c:pt idx="26">
                  <c:v>5.9768451829918634</c:v>
                </c:pt>
                <c:pt idx="27">
                  <c:v>6.9248914209768699</c:v>
                </c:pt>
                <c:pt idx="28">
                  <c:v>7.5913261759791038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8A4-48E3-8F3B-9D7AB4DAD769}"/>
            </c:ext>
          </c:extLst>
        </c:ser>
        <c:ser>
          <c:idx val="4"/>
          <c:order val="4"/>
          <c:tx>
            <c:v>Kerosene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noFill/>
              <a:ln w="15875">
                <a:solidFill>
                  <a:srgbClr val="FF0000"/>
                </a:solidFill>
              </a:ln>
              <a:effectLst/>
            </c:spPr>
          </c:marker>
          <c:xVal>
            <c:numRef>
              <c:f>dry_wat_ker_hyd!$F$8:$F$26</c:f>
              <c:numCache>
                <c:formatCode>General</c:formatCode>
                <c:ptCount val="19"/>
                <c:pt idx="0">
                  <c:v>1.3515861355998613</c:v>
                </c:pt>
                <c:pt idx="1">
                  <c:v>2.6773906249401733</c:v>
                </c:pt>
                <c:pt idx="2">
                  <c:v>5.4114541240198966</c:v>
                </c:pt>
                <c:pt idx="3">
                  <c:v>9.9630311080435927</c:v>
                </c:pt>
                <c:pt idx="4">
                  <c:v>20.685144336137011</c:v>
                </c:pt>
                <c:pt idx="5">
                  <c:v>41.344201056890483</c:v>
                </c:pt>
                <c:pt idx="6">
                  <c:v>64.530954353715174</c:v>
                </c:pt>
                <c:pt idx="7">
                  <c:v>90.587579063419568</c:v>
                </c:pt>
                <c:pt idx="8">
                  <c:v>104.83682779543507</c:v>
                </c:pt>
                <c:pt idx="9">
                  <c:v>93.782642994709278</c:v>
                </c:pt>
                <c:pt idx="10">
                  <c:v>1.9458851778819886</c:v>
                </c:pt>
                <c:pt idx="11">
                  <c:v>4.1883719352256419</c:v>
                </c:pt>
                <c:pt idx="12">
                  <c:v>8.2319033142238425</c:v>
                </c:pt>
                <c:pt idx="13">
                  <c:v>16.964921316601892</c:v>
                </c:pt>
                <c:pt idx="14">
                  <c:v>28.390089079450462</c:v>
                </c:pt>
                <c:pt idx="15">
                  <c:v>42.030773426129464</c:v>
                </c:pt>
                <c:pt idx="16">
                  <c:v>48.211629829227164</c:v>
                </c:pt>
                <c:pt idx="17">
                  <c:v>73.025303145677668</c:v>
                </c:pt>
                <c:pt idx="18">
                  <c:v>97.385833385624707</c:v>
                </c:pt>
              </c:numCache>
            </c:numRef>
          </c:xVal>
          <c:yVal>
            <c:numRef>
              <c:f>dry_wat_ker_hyd!$H$8:$H$26</c:f>
              <c:numCache>
                <c:formatCode>General</c:formatCode>
                <c:ptCount val="19"/>
                <c:pt idx="0">
                  <c:v>7.2028436335272019</c:v>
                </c:pt>
                <c:pt idx="1">
                  <c:v>7.5904191272702741</c:v>
                </c:pt>
                <c:pt idx="2">
                  <c:v>6.6786509969382788</c:v>
                </c:pt>
                <c:pt idx="3">
                  <c:v>6.3265386775294816</c:v>
                </c:pt>
                <c:pt idx="4">
                  <c:v>6.6709737303845351</c:v>
                </c:pt>
                <c:pt idx="5">
                  <c:v>5.7192937336546734</c:v>
                </c:pt>
                <c:pt idx="6">
                  <c:v>7.6361797381345706</c:v>
                </c:pt>
                <c:pt idx="7">
                  <c:v>9.3607371050337598</c:v>
                </c:pt>
                <c:pt idx="8">
                  <c:v>9.9595205602277002</c:v>
                </c:pt>
                <c:pt idx="9">
                  <c:v>8.9875230674092084</c:v>
                </c:pt>
                <c:pt idx="10">
                  <c:v>5.0528262992067674</c:v>
                </c:pt>
                <c:pt idx="11">
                  <c:v>5.7939272621060391</c:v>
                </c:pt>
                <c:pt idx="12">
                  <c:v>6.0641821213193374</c:v>
                </c:pt>
                <c:pt idx="13">
                  <c:v>5.8529107357534818</c:v>
                </c:pt>
                <c:pt idx="14">
                  <c:v>5.6070549336193682</c:v>
                </c:pt>
                <c:pt idx="15">
                  <c:v>4.6233952523899893</c:v>
                </c:pt>
                <c:pt idx="16">
                  <c:v>5.1024087200244628</c:v>
                </c:pt>
                <c:pt idx="17">
                  <c:v>6.8765645140113136</c:v>
                </c:pt>
                <c:pt idx="18">
                  <c:v>6.6547132608774415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8A4-48E3-8F3B-9D7AB4DAD769}"/>
            </c:ext>
          </c:extLst>
        </c:ser>
        <c:ser>
          <c:idx val="5"/>
          <c:order val="5"/>
          <c:tx>
            <c:v>Hydraulic Oil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dry_wat_ker_hyd!$A$8:$A$17</c:f>
              <c:numCache>
                <c:formatCode>General</c:formatCode>
                <c:ptCount val="10"/>
                <c:pt idx="0">
                  <c:v>1.0336099758342459</c:v>
                </c:pt>
                <c:pt idx="1">
                  <c:v>2.0237352446260366</c:v>
                </c:pt>
                <c:pt idx="2">
                  <c:v>4.2840982696960337</c:v>
                </c:pt>
                <c:pt idx="3">
                  <c:v>7.5356636974971112</c:v>
                </c:pt>
                <c:pt idx="4">
                  <c:v>17.664278625064782</c:v>
                </c:pt>
                <c:pt idx="5">
                  <c:v>26.026504589017975</c:v>
                </c:pt>
                <c:pt idx="6">
                  <c:v>33.027583740611938</c:v>
                </c:pt>
                <c:pt idx="7">
                  <c:v>53.659422030187812</c:v>
                </c:pt>
                <c:pt idx="8">
                  <c:v>69.865134677879439</c:v>
                </c:pt>
                <c:pt idx="9">
                  <c:v>106.51235050300758</c:v>
                </c:pt>
              </c:numCache>
            </c:numRef>
          </c:xVal>
          <c:yVal>
            <c:numRef>
              <c:f>dry_wat_ker_hyd!$C$8:$C$17</c:f>
              <c:numCache>
                <c:formatCode>General</c:formatCode>
                <c:ptCount val="10"/>
                <c:pt idx="0">
                  <c:v>3.9828525393091652</c:v>
                </c:pt>
                <c:pt idx="1">
                  <c:v>5.0593492465611556</c:v>
                </c:pt>
                <c:pt idx="2">
                  <c:v>5.9084985341567462</c:v>
                </c:pt>
                <c:pt idx="3">
                  <c:v>4.9421503186643765</c:v>
                </c:pt>
                <c:pt idx="4">
                  <c:v>4.4160793755055812</c:v>
                </c:pt>
                <c:pt idx="5">
                  <c:v>5.0101131600195439</c:v>
                </c:pt>
                <c:pt idx="6">
                  <c:v>4.5963488532251615</c:v>
                </c:pt>
                <c:pt idx="7">
                  <c:v>5.4106702962537714</c:v>
                </c:pt>
                <c:pt idx="8">
                  <c:v>5.7638862965192068</c:v>
                </c:pt>
                <c:pt idx="9">
                  <c:v>6.8345575326175299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8A4-48E3-8F3B-9D7AB4DAD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998159"/>
        <c:axId val="227998991"/>
        <c:extLst/>
      </c:scatterChart>
      <c:valAx>
        <c:axId val="227998159"/>
        <c:scaling>
          <c:logBase val="10"/>
          <c:orientation val="minMax"/>
        </c:scaling>
        <c:delete val="0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Stress rate </a:t>
                </a:r>
                <a:r>
                  <a:rPr lang="en-US" sz="18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(MPa/min)</a:t>
                </a:r>
                <a:endParaRPr lang="en-US" sz="18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in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7998991"/>
        <c:crosses val="autoZero"/>
        <c:crossBetween val="midCat"/>
      </c:valAx>
      <c:valAx>
        <c:axId val="227998991"/>
        <c:scaling>
          <c:orientation val="minMax"/>
          <c:max val="1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Peak stress </a:t>
                </a:r>
                <a:r>
                  <a:rPr lang="en-US" sz="18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(MPa)</a:t>
                </a:r>
                <a:endParaRPr lang="en-US" sz="18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034295713035871E-3"/>
              <c:y val="0.14925884264466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2700" cap="flat" cmpd="sng" algn="ctr">
            <a:solidFill>
              <a:schemeClr val="tx1">
                <a:alpha val="99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7998159"/>
        <c:crosses val="autoZero"/>
        <c:crossBetween val="midCat"/>
        <c:maj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999632545931759"/>
          <c:y val="0.12232408448943882"/>
          <c:w val="0.21627681539807525"/>
          <c:h val="0.5083314585676789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NaOH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0.26927485025910225"/>
                  <c:y val="-0.1239245175936435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HCL_NAOH!#REF!</c:f>
            </c:numRef>
          </c:xVal>
          <c:yVal>
            <c:numRef>
              <c:f>HCL_NAOH!#REF!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D0-49B4-8A24-5D097B97C0B2}"/>
            </c:ext>
          </c:extLst>
        </c:ser>
        <c:ser>
          <c:idx val="2"/>
          <c:order val="1"/>
          <c:tx>
            <c:v>HCl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4.5686789151356079E-2"/>
                  <c:y val="0.35954849287425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HCL_NAOH!#REF!</c:f>
            </c:numRef>
          </c:xVal>
          <c:yVal>
            <c:numRef>
              <c:f>HCL_NAOH!#REF!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6D0-49B4-8A24-5D097B97C0B2}"/>
            </c:ext>
          </c:extLst>
        </c:ser>
        <c:ser>
          <c:idx val="0"/>
          <c:order val="2"/>
          <c:tx>
            <c:strRef>
              <c:f>HCL_NAOH!$G$4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0.22364644323305741"/>
                  <c:y val="-2.200245932652289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HCL_NAOH!$I$4:$I$29</c:f>
              <c:numCache>
                <c:formatCode>General</c:formatCode>
                <c:ptCount val="26"/>
              </c:numCache>
            </c:numRef>
          </c:xVal>
          <c:yVal>
            <c:numRef>
              <c:f>HCL_NAOH!$L$4:$L$29</c:f>
              <c:numCache>
                <c:formatCode>General</c:formatCode>
                <c:ptCount val="2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6D0-49B4-8A24-5D097B97C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998159"/>
        <c:axId val="227998991"/>
      </c:scatterChart>
      <c:valAx>
        <c:axId val="2279981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u="none" strike="noStrike" baseline="0">
                    <a:effectLst/>
                  </a:rPr>
                  <a:t>Load rate </a:t>
                </a:r>
                <a:r>
                  <a:rPr lang="en-US" sz="1200" baseline="0"/>
                  <a:t> (MPa/min)</a:t>
                </a:r>
                <a:endParaRPr 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998991"/>
        <c:crosses val="autoZero"/>
        <c:crossBetween val="midCat"/>
      </c:valAx>
      <c:valAx>
        <c:axId val="22799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u="none" strike="noStrike" baseline="0">
                    <a:effectLst/>
                  </a:rPr>
                  <a:t>Nominal stress</a:t>
                </a:r>
                <a:r>
                  <a:rPr lang="en-US" sz="1200" baseline="0"/>
                  <a:t> (MPa)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6692286972481662E-2"/>
              <c:y val="0.352907744740862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9981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2510120476026005"/>
          <c:y val="0.50226929251468655"/>
          <c:w val="0.13544930714913725"/>
          <c:h val="0.348645422309515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6431241549354"/>
          <c:y val="4.5279814343037537E-2"/>
          <c:w val="0.82336534637715741"/>
          <c:h val="0.73814589370101713"/>
        </c:manualLayout>
      </c:layout>
      <c:scatterChart>
        <c:scatterStyle val="lineMarker"/>
        <c:varyColors val="0"/>
        <c:ser>
          <c:idx val="0"/>
          <c:order val="0"/>
          <c:tx>
            <c:v>Air-dry</c:v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noFill/>
              <a:ln w="25400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dash"/>
              </a:ln>
              <a:effectLst/>
            </c:spPr>
            <c:trendlineType val="log"/>
            <c:forward val="5"/>
            <c:dispRSqr val="0"/>
            <c:dispEq val="0"/>
          </c:trendline>
          <c:xVal>
            <c:numRef>
              <c:f>'rate&gt;20'!$E$4:$E$14</c:f>
              <c:numCache>
                <c:formatCode>General</c:formatCode>
                <c:ptCount val="11"/>
                <c:pt idx="0">
                  <c:v>21.00462176062581</c:v>
                </c:pt>
                <c:pt idx="1">
                  <c:v>52.673091073583812</c:v>
                </c:pt>
                <c:pt idx="2">
                  <c:v>72.985441854925469</c:v>
                </c:pt>
                <c:pt idx="3">
                  <c:v>76.750831921606903</c:v>
                </c:pt>
                <c:pt idx="4">
                  <c:v>150.30428538157295</c:v>
                </c:pt>
                <c:pt idx="5">
                  <c:v>21.30089942870184</c:v>
                </c:pt>
                <c:pt idx="6">
                  <c:v>38.371211355428706</c:v>
                </c:pt>
                <c:pt idx="7">
                  <c:v>59.453237676101196</c:v>
                </c:pt>
                <c:pt idx="8">
                  <c:v>81.244339526164396</c:v>
                </c:pt>
                <c:pt idx="9">
                  <c:v>81.893381904968393</c:v>
                </c:pt>
                <c:pt idx="10">
                  <c:v>121.35523807885509</c:v>
                </c:pt>
              </c:numCache>
            </c:numRef>
          </c:xVal>
          <c:yVal>
            <c:numRef>
              <c:f>'rate&gt;20'!$F$4:$F$14</c:f>
              <c:numCache>
                <c:formatCode>General</c:formatCode>
                <c:ptCount val="11"/>
                <c:pt idx="0">
                  <c:v>7.0365637764080455</c:v>
                </c:pt>
                <c:pt idx="1">
                  <c:v>11.851471575165712</c:v>
                </c:pt>
                <c:pt idx="2">
                  <c:v>8.8190936338609056</c:v>
                </c:pt>
                <c:pt idx="3">
                  <c:v>7.2273859125254161</c:v>
                </c:pt>
                <c:pt idx="4">
                  <c:v>13.151653916036</c:v>
                </c:pt>
                <c:pt idx="5">
                  <c:v>8.3073690606758941</c:v>
                </c:pt>
                <c:pt idx="6">
                  <c:v>8.5056372369657129</c:v>
                </c:pt>
                <c:pt idx="7">
                  <c:v>9.1161831739165819</c:v>
                </c:pt>
                <c:pt idx="8">
                  <c:v>10.087861026621459</c:v>
                </c:pt>
                <c:pt idx="9">
                  <c:v>9.6224935517407832</c:v>
                </c:pt>
                <c:pt idx="10">
                  <c:v>10.214088351570267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F6-4E3B-93D9-6CBE7E8D5DB6}"/>
            </c:ext>
          </c:extLst>
        </c:ser>
        <c:ser>
          <c:idx val="1"/>
          <c:order val="1"/>
          <c:tx>
            <c:v>Water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00B0F0"/>
              </a:solidFill>
              <a:ln w="15875">
                <a:solidFill>
                  <a:srgbClr val="00B0F0"/>
                </a:solidFill>
              </a:ln>
              <a:effectLst/>
            </c:spPr>
          </c:marker>
          <c:trendline>
            <c:spPr>
              <a:ln w="12700" cap="rnd">
                <a:solidFill>
                  <a:srgbClr val="00B0F0"/>
                </a:solidFill>
                <a:prstDash val="dash"/>
              </a:ln>
              <a:effectLst/>
            </c:spPr>
            <c:trendlineType val="log"/>
            <c:forward val="20"/>
            <c:backward val="5"/>
            <c:dispRSqr val="0"/>
            <c:dispEq val="0"/>
          </c:trendline>
          <c:xVal>
            <c:numRef>
              <c:f>'rate&gt;20'!$G$4:$G$19</c:f>
              <c:numCache>
                <c:formatCode>General</c:formatCode>
                <c:ptCount val="16"/>
                <c:pt idx="0">
                  <c:v>23.043946705297234</c:v>
                </c:pt>
                <c:pt idx="1">
                  <c:v>40.227090856548131</c:v>
                </c:pt>
                <c:pt idx="2">
                  <c:v>63.050111998783237</c:v>
                </c:pt>
                <c:pt idx="3">
                  <c:v>85.029616893458481</c:v>
                </c:pt>
                <c:pt idx="4">
                  <c:v>111.02239821715209</c:v>
                </c:pt>
                <c:pt idx="5">
                  <c:v>133.83622094449038</c:v>
                </c:pt>
                <c:pt idx="6">
                  <c:v>27.580851882140262</c:v>
                </c:pt>
                <c:pt idx="7">
                  <c:v>48.200207612182211</c:v>
                </c:pt>
                <c:pt idx="8">
                  <c:v>44.739891033338907</c:v>
                </c:pt>
                <c:pt idx="9">
                  <c:v>89.631170301802712</c:v>
                </c:pt>
                <c:pt idx="10">
                  <c:v>84.990295818043109</c:v>
                </c:pt>
                <c:pt idx="11">
                  <c:v>26.688923738690001</c:v>
                </c:pt>
                <c:pt idx="12">
                  <c:v>38.90976121614603</c:v>
                </c:pt>
                <c:pt idx="13">
                  <c:v>32.35982958250252</c:v>
                </c:pt>
                <c:pt idx="14">
                  <c:v>68.37742012443384</c:v>
                </c:pt>
                <c:pt idx="15">
                  <c:v>69.66811569462817</c:v>
                </c:pt>
              </c:numCache>
            </c:numRef>
          </c:xVal>
          <c:yVal>
            <c:numRef>
              <c:f>'rate&gt;20'!$H$4:$H$19</c:f>
              <c:numCache>
                <c:formatCode>General</c:formatCode>
                <c:ptCount val="16"/>
                <c:pt idx="0">
                  <c:v>7.3932825063079868</c:v>
                </c:pt>
                <c:pt idx="1">
                  <c:v>5.229533320901222</c:v>
                </c:pt>
                <c:pt idx="2">
                  <c:v>7.8812813455642177</c:v>
                </c:pt>
                <c:pt idx="3">
                  <c:v>8.7864130834556455</c:v>
                </c:pt>
                <c:pt idx="4">
                  <c:v>10.73218878119903</c:v>
                </c:pt>
                <c:pt idx="5">
                  <c:v>10.818451669741146</c:v>
                </c:pt>
                <c:pt idx="6">
                  <c:v>3.6544709174178349</c:v>
                </c:pt>
                <c:pt idx="7">
                  <c:v>5.4225352906937045</c:v>
                </c:pt>
                <c:pt idx="8">
                  <c:v>4.995965494219182</c:v>
                </c:pt>
                <c:pt idx="9">
                  <c:v>8.7390583380021472</c:v>
                </c:pt>
                <c:pt idx="10">
                  <c:v>7.7907942632194915</c:v>
                </c:pt>
                <c:pt idx="11">
                  <c:v>4.2702371964493571</c:v>
                </c:pt>
                <c:pt idx="12">
                  <c:v>5.4149536868840311</c:v>
                </c:pt>
                <c:pt idx="13">
                  <c:v>6.9843452565620838</c:v>
                </c:pt>
                <c:pt idx="14">
                  <c:v>7.0087009880303501</c:v>
                </c:pt>
                <c:pt idx="15">
                  <c:v>6.9087700117242381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F6-4E3B-93D9-6CBE7E8D5DB6}"/>
            </c:ext>
          </c:extLst>
        </c:ser>
        <c:ser>
          <c:idx val="2"/>
          <c:order val="2"/>
          <c:tx>
            <c:v>HCL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trendline>
            <c:spPr>
              <a:ln w="12700" cap="rnd">
                <a:solidFill>
                  <a:srgbClr val="00B050"/>
                </a:solidFill>
                <a:prstDash val="dash"/>
              </a:ln>
              <a:effectLst/>
            </c:spPr>
            <c:trendlineType val="log"/>
            <c:forward val="20"/>
            <c:backward val="10"/>
            <c:dispRSqr val="0"/>
            <c:dispEq val="0"/>
          </c:trendline>
          <c:xVal>
            <c:numRef>
              <c:f>'rate&gt;20'!$I$4:$I$19</c:f>
              <c:numCache>
                <c:formatCode>General</c:formatCode>
                <c:ptCount val="16"/>
                <c:pt idx="0">
                  <c:v>64.394611487350389</c:v>
                </c:pt>
                <c:pt idx="1">
                  <c:v>136.02407009240221</c:v>
                </c:pt>
                <c:pt idx="2">
                  <c:v>27.821151880253577</c:v>
                </c:pt>
                <c:pt idx="3">
                  <c:v>36.720877752999215</c:v>
                </c:pt>
                <c:pt idx="4">
                  <c:v>47.654944147516488</c:v>
                </c:pt>
                <c:pt idx="5">
                  <c:v>68.856308373189989</c:v>
                </c:pt>
                <c:pt idx="6">
                  <c:v>105.77429147863478</c:v>
                </c:pt>
                <c:pt idx="7">
                  <c:v>27.610752748251553</c:v>
                </c:pt>
                <c:pt idx="8">
                  <c:v>51.800830817776131</c:v>
                </c:pt>
                <c:pt idx="9">
                  <c:v>85.630107761975566</c:v>
                </c:pt>
                <c:pt idx="10">
                  <c:v>24.129692561766824</c:v>
                </c:pt>
                <c:pt idx="11">
                  <c:v>30.491578441813651</c:v>
                </c:pt>
                <c:pt idx="12">
                  <c:v>34.517111123213041</c:v>
                </c:pt>
                <c:pt idx="13">
                  <c:v>59.594245915026733</c:v>
                </c:pt>
                <c:pt idx="14">
                  <c:v>62.073041122477591</c:v>
                </c:pt>
                <c:pt idx="15">
                  <c:v>122.25830044858687</c:v>
                </c:pt>
              </c:numCache>
            </c:numRef>
          </c:xVal>
          <c:yVal>
            <c:numRef>
              <c:f>'rate&gt;20'!$J$4:$J$19</c:f>
              <c:numCache>
                <c:formatCode>General</c:formatCode>
                <c:ptCount val="16"/>
                <c:pt idx="0">
                  <c:v>8.5859670949550555</c:v>
                </c:pt>
                <c:pt idx="1">
                  <c:v>13.489083305284877</c:v>
                </c:pt>
                <c:pt idx="2">
                  <c:v>6.5148007368891365</c:v>
                </c:pt>
                <c:pt idx="3">
                  <c:v>6.4261677499678118</c:v>
                </c:pt>
                <c:pt idx="4">
                  <c:v>4.6066547395985635</c:v>
                </c:pt>
                <c:pt idx="5">
                  <c:v>6.4839833089131682</c:v>
                </c:pt>
                <c:pt idx="6">
                  <c:v>7.6686530099489127</c:v>
                </c:pt>
                <c:pt idx="7">
                  <c:v>7.4779286606388702</c:v>
                </c:pt>
                <c:pt idx="8">
                  <c:v>6.0866110169596679</c:v>
                </c:pt>
                <c:pt idx="9">
                  <c:v>8.4916710421704078</c:v>
                </c:pt>
                <c:pt idx="10">
                  <c:v>8.9682221400606394</c:v>
                </c:pt>
                <c:pt idx="11">
                  <c:v>6.4794746794002478</c:v>
                </c:pt>
                <c:pt idx="12">
                  <c:v>6.0980363861177542</c:v>
                </c:pt>
                <c:pt idx="13">
                  <c:v>6.009099688376744</c:v>
                </c:pt>
                <c:pt idx="14">
                  <c:v>6.0521348294347526</c:v>
                </c:pt>
                <c:pt idx="15">
                  <c:v>8.558099866710462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7F6-4E3B-93D9-6CBE7E8D5DB6}"/>
            </c:ext>
          </c:extLst>
        </c:ser>
        <c:ser>
          <c:idx val="3"/>
          <c:order val="3"/>
          <c:tx>
            <c:v>NaOH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7030A0"/>
              </a:solidFill>
              <a:ln w="12700">
                <a:solidFill>
                  <a:srgbClr val="7030A0"/>
                </a:solidFill>
              </a:ln>
              <a:effectLst/>
            </c:spPr>
          </c:marker>
          <c:trendline>
            <c:spPr>
              <a:ln w="12700" cap="rnd">
                <a:solidFill>
                  <a:srgbClr val="7030A0"/>
                </a:solidFill>
                <a:prstDash val="dash"/>
              </a:ln>
              <a:effectLst/>
            </c:spPr>
            <c:trendlineType val="log"/>
            <c:forward val="45"/>
            <c:backward val="10"/>
            <c:dispRSqr val="0"/>
            <c:dispEq val="0"/>
          </c:trendline>
          <c:xVal>
            <c:numRef>
              <c:f>'rate&gt;20'!$K$4:$K$18</c:f>
              <c:numCache>
                <c:formatCode>General</c:formatCode>
                <c:ptCount val="15"/>
                <c:pt idx="0">
                  <c:v>29.74810245761083</c:v>
                </c:pt>
                <c:pt idx="1">
                  <c:v>65.662776527364002</c:v>
                </c:pt>
                <c:pt idx="2">
                  <c:v>109.51850805661353</c:v>
                </c:pt>
                <c:pt idx="3">
                  <c:v>25.449824517781728</c:v>
                </c:pt>
                <c:pt idx="4">
                  <c:v>35.46698303971796</c:v>
                </c:pt>
                <c:pt idx="5">
                  <c:v>67.814337148131614</c:v>
                </c:pt>
                <c:pt idx="6">
                  <c:v>105.05038994613625</c:v>
                </c:pt>
                <c:pt idx="7">
                  <c:v>28.284636517241626</c:v>
                </c:pt>
                <c:pt idx="8">
                  <c:v>64.894956699203874</c:v>
                </c:pt>
                <c:pt idx="9">
                  <c:v>106.67229313755976</c:v>
                </c:pt>
                <c:pt idx="10">
                  <c:v>28.475465314009234</c:v>
                </c:pt>
                <c:pt idx="11">
                  <c:v>36.557889415961448</c:v>
                </c:pt>
                <c:pt idx="12">
                  <c:v>55.598437476295707</c:v>
                </c:pt>
                <c:pt idx="13">
                  <c:v>68.113536198249676</c:v>
                </c:pt>
                <c:pt idx="14">
                  <c:v>102.35473440563487</c:v>
                </c:pt>
              </c:numCache>
            </c:numRef>
          </c:xVal>
          <c:yVal>
            <c:numRef>
              <c:f>'rate&gt;20'!$L$4:$L$18</c:f>
              <c:numCache>
                <c:formatCode>General</c:formatCode>
                <c:ptCount val="15"/>
                <c:pt idx="0">
                  <c:v>7.2883011427555697</c:v>
                </c:pt>
                <c:pt idx="1">
                  <c:v>8.26258423127633</c:v>
                </c:pt>
                <c:pt idx="2">
                  <c:v>8.9440311759861189</c:v>
                </c:pt>
                <c:pt idx="3">
                  <c:v>5.5141407814548282</c:v>
                </c:pt>
                <c:pt idx="4">
                  <c:v>6.9160769141668599</c:v>
                </c:pt>
                <c:pt idx="5">
                  <c:v>6.3293520639393277</c:v>
                </c:pt>
                <c:pt idx="6">
                  <c:v>7.4410856647518928</c:v>
                </c:pt>
                <c:pt idx="7">
                  <c:v>4.4548400560123609</c:v>
                </c:pt>
                <c:pt idx="8">
                  <c:v>7.5710949446085545</c:v>
                </c:pt>
                <c:pt idx="9">
                  <c:v>9.6894212852015951</c:v>
                </c:pt>
                <c:pt idx="10">
                  <c:v>6.7629378964591922</c:v>
                </c:pt>
                <c:pt idx="11">
                  <c:v>6.4890396528993168</c:v>
                </c:pt>
                <c:pt idx="12">
                  <c:v>5.9768451829918634</c:v>
                </c:pt>
                <c:pt idx="13">
                  <c:v>6.9248914209768699</c:v>
                </c:pt>
                <c:pt idx="14">
                  <c:v>7.5913261759791038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7F6-4E3B-93D9-6CBE7E8D5DB6}"/>
            </c:ext>
          </c:extLst>
        </c:ser>
        <c:ser>
          <c:idx val="4"/>
          <c:order val="4"/>
          <c:tx>
            <c:v>Kerosene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noFill/>
              <a:ln w="15875">
                <a:solidFill>
                  <a:srgbClr val="FF0000"/>
                </a:solidFill>
              </a:ln>
              <a:effectLst/>
            </c:spPr>
          </c:marker>
          <c:trendline>
            <c:spPr>
              <a:ln w="12700" cap="rnd">
                <a:solidFill>
                  <a:srgbClr val="FF0000"/>
                </a:solidFill>
                <a:prstDash val="dash"/>
              </a:ln>
              <a:effectLst/>
            </c:spPr>
            <c:trendlineType val="log"/>
            <c:forward val="50"/>
            <c:backward val="5"/>
            <c:dispRSqr val="0"/>
            <c:dispEq val="0"/>
          </c:trendline>
          <c:xVal>
            <c:numRef>
              <c:f>'rate&gt;20'!$M$4:$M$14</c:f>
              <c:numCache>
                <c:formatCode>General</c:formatCode>
                <c:ptCount val="11"/>
                <c:pt idx="0">
                  <c:v>20.685144336137011</c:v>
                </c:pt>
                <c:pt idx="1">
                  <c:v>41.344201056890483</c:v>
                </c:pt>
                <c:pt idx="2">
                  <c:v>64.530954353715174</c:v>
                </c:pt>
                <c:pt idx="3">
                  <c:v>90.587579063419568</c:v>
                </c:pt>
                <c:pt idx="4">
                  <c:v>104.83682779543507</c:v>
                </c:pt>
                <c:pt idx="5">
                  <c:v>93.782642994709278</c:v>
                </c:pt>
                <c:pt idx="6">
                  <c:v>28.390089079450462</c:v>
                </c:pt>
                <c:pt idx="7">
                  <c:v>42.030773426129464</c:v>
                </c:pt>
                <c:pt idx="8">
                  <c:v>48.211629829227164</c:v>
                </c:pt>
                <c:pt idx="9">
                  <c:v>73.025303145677668</c:v>
                </c:pt>
                <c:pt idx="10">
                  <c:v>97.385833385624707</c:v>
                </c:pt>
              </c:numCache>
            </c:numRef>
          </c:xVal>
          <c:yVal>
            <c:numRef>
              <c:f>'rate&gt;20'!$N$4:$N$14</c:f>
              <c:numCache>
                <c:formatCode>General</c:formatCode>
                <c:ptCount val="11"/>
                <c:pt idx="0">
                  <c:v>6.6709737303845351</c:v>
                </c:pt>
                <c:pt idx="1">
                  <c:v>5.7192937336546734</c:v>
                </c:pt>
                <c:pt idx="2">
                  <c:v>7.6361797381345706</c:v>
                </c:pt>
                <c:pt idx="3">
                  <c:v>9.3607371050337598</c:v>
                </c:pt>
                <c:pt idx="4">
                  <c:v>9.9595205602277002</c:v>
                </c:pt>
                <c:pt idx="5">
                  <c:v>8.9875230674092084</c:v>
                </c:pt>
                <c:pt idx="6">
                  <c:v>5.6070549336193682</c:v>
                </c:pt>
                <c:pt idx="7">
                  <c:v>4.6233952523899893</c:v>
                </c:pt>
                <c:pt idx="8">
                  <c:v>5.1024087200244628</c:v>
                </c:pt>
                <c:pt idx="9">
                  <c:v>6.8765645140113136</c:v>
                </c:pt>
                <c:pt idx="10">
                  <c:v>6.6547132608774415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7F6-4E3B-93D9-6CBE7E8D5DB6}"/>
            </c:ext>
          </c:extLst>
        </c:ser>
        <c:ser>
          <c:idx val="5"/>
          <c:order val="5"/>
          <c:tx>
            <c:v>Hydraulic Oil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accent2"/>
                </a:solidFill>
                <a:prstDash val="dash"/>
              </a:ln>
              <a:effectLst/>
            </c:spPr>
            <c:trendlineType val="log"/>
            <c:forward val="50"/>
            <c:backward val="10"/>
            <c:dispRSqr val="0"/>
            <c:dispEq val="0"/>
          </c:trendline>
          <c:xVal>
            <c:numRef>
              <c:f>'rate&gt;20'!$O$4:$O$8</c:f>
              <c:numCache>
                <c:formatCode>General</c:formatCode>
                <c:ptCount val="5"/>
                <c:pt idx="0">
                  <c:v>26.026504589017975</c:v>
                </c:pt>
                <c:pt idx="1">
                  <c:v>33.027583740611938</c:v>
                </c:pt>
                <c:pt idx="2">
                  <c:v>53.659422030187812</c:v>
                </c:pt>
                <c:pt idx="3">
                  <c:v>69.865134677879439</c:v>
                </c:pt>
                <c:pt idx="4">
                  <c:v>106.51235050300758</c:v>
                </c:pt>
              </c:numCache>
            </c:numRef>
          </c:xVal>
          <c:yVal>
            <c:numRef>
              <c:f>'rate&gt;20'!$P$4:$P$8</c:f>
              <c:numCache>
                <c:formatCode>General</c:formatCode>
                <c:ptCount val="5"/>
                <c:pt idx="0">
                  <c:v>5.0101131600195439</c:v>
                </c:pt>
                <c:pt idx="1">
                  <c:v>4.5963488532251615</c:v>
                </c:pt>
                <c:pt idx="2">
                  <c:v>5.4106702962537714</c:v>
                </c:pt>
                <c:pt idx="3">
                  <c:v>5.7638862965192068</c:v>
                </c:pt>
                <c:pt idx="4">
                  <c:v>6.8345575326175299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7F6-4E3B-93D9-6CBE7E8D5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998159"/>
        <c:axId val="227998991"/>
        <c:extLst/>
      </c:scatterChart>
      <c:valAx>
        <c:axId val="227998159"/>
        <c:scaling>
          <c:logBase val="10"/>
          <c:orientation val="minMax"/>
          <c:max val="300"/>
          <c:min val="20"/>
        </c:scaling>
        <c:delete val="0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Stress rate </a:t>
                </a:r>
                <a:r>
                  <a:rPr lang="en-US" sz="18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(MPa/min)</a:t>
                </a:r>
                <a:endParaRPr lang="en-US" sz="18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in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7998991"/>
        <c:crosses val="autoZero"/>
        <c:crossBetween val="midCat"/>
      </c:valAx>
      <c:valAx>
        <c:axId val="227998991"/>
        <c:scaling>
          <c:orientation val="minMax"/>
          <c:max val="1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Tensile strength </a:t>
                </a:r>
                <a:r>
                  <a:rPr lang="en-US" sz="18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(MPa)</a:t>
                </a:r>
                <a:endParaRPr lang="en-US" sz="18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7.1999522786924362E-4"/>
              <c:y val="8.120609923759529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2700" cap="flat" cmpd="sng" algn="ctr">
            <a:solidFill>
              <a:schemeClr val="tx1">
                <a:alpha val="99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7998159"/>
        <c:crosses val="autoZero"/>
        <c:crossBetween val="midCat"/>
        <c:majorUnit val="2.5"/>
      </c:valAx>
      <c:spPr>
        <a:noFill/>
        <a:ln>
          <a:noFill/>
        </a:ln>
        <a:effectLst/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76045514197089004"/>
          <c:y val="0.16333958255218095"/>
          <c:w val="0.22928159548238289"/>
          <c:h val="0.48216722909636295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6431241549354"/>
          <c:y val="4.5279814343037537E-2"/>
          <c:w val="0.82336534637715741"/>
          <c:h val="0.75798712660917389"/>
        </c:manualLayout>
      </c:layout>
      <c:scatterChart>
        <c:scatterStyle val="lineMarker"/>
        <c:varyColors val="0"/>
        <c:ser>
          <c:idx val="0"/>
          <c:order val="0"/>
          <c:tx>
            <c:v>Air-dry</c:v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noFill/>
              <a:ln w="25400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dash"/>
              </a:ln>
              <a:effectLst/>
            </c:spPr>
            <c:trendlineType val="log"/>
            <c:forward val="5"/>
            <c:dispRSqr val="0"/>
            <c:dispEq val="0"/>
          </c:trendline>
          <c:xVal>
            <c:numRef>
              <c:f>'rate&gt;20'!$E$42:$E$52</c:f>
              <c:numCache>
                <c:formatCode>General</c:formatCode>
                <c:ptCount val="11"/>
                <c:pt idx="0">
                  <c:v>21.00462176062581</c:v>
                </c:pt>
                <c:pt idx="1">
                  <c:v>52.673091073583812</c:v>
                </c:pt>
                <c:pt idx="2">
                  <c:v>72.985441854925469</c:v>
                </c:pt>
                <c:pt idx="3">
                  <c:v>76.750831921606903</c:v>
                </c:pt>
                <c:pt idx="4">
                  <c:v>150.30428538157295</c:v>
                </c:pt>
                <c:pt idx="5">
                  <c:v>21.30089942870184</c:v>
                </c:pt>
                <c:pt idx="6">
                  <c:v>38.371211355428706</c:v>
                </c:pt>
                <c:pt idx="7">
                  <c:v>59.453237676101196</c:v>
                </c:pt>
                <c:pt idx="8">
                  <c:v>81.244339526164396</c:v>
                </c:pt>
                <c:pt idx="9">
                  <c:v>81.893381904968393</c:v>
                </c:pt>
                <c:pt idx="10">
                  <c:v>121.35523807885509</c:v>
                </c:pt>
              </c:numCache>
            </c:numRef>
          </c:xVal>
          <c:yVal>
            <c:numRef>
              <c:f>'rate&gt;20'!$G$42:$G$52</c:f>
              <c:numCache>
                <c:formatCode>General</c:formatCode>
                <c:ptCount val="11"/>
                <c:pt idx="0">
                  <c:v>85.652311751321847</c:v>
                </c:pt>
                <c:pt idx="1">
                  <c:v>144.26159846251034</c:v>
                </c:pt>
                <c:pt idx="2">
                  <c:v>107.35009036998294</c:v>
                </c:pt>
                <c:pt idx="3">
                  <c:v>87.9750871302045</c:v>
                </c:pt>
                <c:pt idx="4">
                  <c:v>160.08801981424477</c:v>
                </c:pt>
                <c:pt idx="5">
                  <c:v>101.12114197045192</c:v>
                </c:pt>
                <c:pt idx="6">
                  <c:v>103.53455399733909</c:v>
                </c:pt>
                <c:pt idx="7">
                  <c:v>110.96640178440107</c:v>
                </c:pt>
                <c:pt idx="8">
                  <c:v>122.79411443027688</c:v>
                </c:pt>
                <c:pt idx="9">
                  <c:v>117.12944609158498</c:v>
                </c:pt>
                <c:pt idx="10">
                  <c:v>124.33061186447902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3D0-4B39-BE66-AC6ECE0AE916}"/>
            </c:ext>
          </c:extLst>
        </c:ser>
        <c:ser>
          <c:idx val="1"/>
          <c:order val="1"/>
          <c:tx>
            <c:v>Water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00B0F0"/>
              </a:solidFill>
              <a:ln w="15875">
                <a:solidFill>
                  <a:srgbClr val="00B0F0"/>
                </a:solidFill>
              </a:ln>
              <a:effectLst/>
            </c:spPr>
          </c:marker>
          <c:trendline>
            <c:spPr>
              <a:ln w="12700" cap="rnd">
                <a:solidFill>
                  <a:srgbClr val="00B0F0"/>
                </a:solidFill>
                <a:prstDash val="dash"/>
              </a:ln>
              <a:effectLst/>
            </c:spPr>
            <c:trendlineType val="log"/>
            <c:forward val="20"/>
            <c:backward val="5"/>
            <c:dispRSqr val="0"/>
            <c:dispEq val="0"/>
          </c:trendline>
          <c:xVal>
            <c:numRef>
              <c:f>'rate&gt;20'!$H$42:$H$57</c:f>
              <c:numCache>
                <c:formatCode>General</c:formatCode>
                <c:ptCount val="16"/>
                <c:pt idx="0">
                  <c:v>23.043946705297234</c:v>
                </c:pt>
                <c:pt idx="1">
                  <c:v>40.227090856548131</c:v>
                </c:pt>
                <c:pt idx="2">
                  <c:v>63.050111998783237</c:v>
                </c:pt>
                <c:pt idx="3">
                  <c:v>85.029616893458481</c:v>
                </c:pt>
                <c:pt idx="4">
                  <c:v>111.02239821715209</c:v>
                </c:pt>
                <c:pt idx="5">
                  <c:v>133.83622094449038</c:v>
                </c:pt>
                <c:pt idx="6">
                  <c:v>27.580851882140262</c:v>
                </c:pt>
                <c:pt idx="7">
                  <c:v>48.200207612182211</c:v>
                </c:pt>
                <c:pt idx="8">
                  <c:v>44.739891033338907</c:v>
                </c:pt>
                <c:pt idx="9">
                  <c:v>89.631170301802712</c:v>
                </c:pt>
                <c:pt idx="10">
                  <c:v>84.990295818043109</c:v>
                </c:pt>
                <c:pt idx="11">
                  <c:v>26.688923738690001</c:v>
                </c:pt>
                <c:pt idx="12">
                  <c:v>38.90976121614603</c:v>
                </c:pt>
                <c:pt idx="13">
                  <c:v>32.35982958250252</c:v>
                </c:pt>
                <c:pt idx="14">
                  <c:v>68.37742012443384</c:v>
                </c:pt>
                <c:pt idx="15">
                  <c:v>69.66811569462817</c:v>
                </c:pt>
              </c:numCache>
            </c:numRef>
          </c:xVal>
          <c:yVal>
            <c:numRef>
              <c:f>'rate&gt;20'!$J$42:$J$57</c:f>
              <c:numCache>
                <c:formatCode>General</c:formatCode>
                <c:ptCount val="16"/>
                <c:pt idx="0">
                  <c:v>121.11711742035357</c:v>
                </c:pt>
                <c:pt idx="1">
                  <c:v>85.670471910255912</c:v>
                </c:pt>
                <c:pt idx="2">
                  <c:v>129.11153839165615</c:v>
                </c:pt>
                <c:pt idx="3">
                  <c:v>143.93945101173398</c:v>
                </c:pt>
                <c:pt idx="4">
                  <c:v>175.81524413287926</c:v>
                </c:pt>
                <c:pt idx="5">
                  <c:v>177.22840701305597</c:v>
                </c:pt>
                <c:pt idx="6">
                  <c:v>59.867722197348513</c:v>
                </c:pt>
                <c:pt idx="7">
                  <c:v>88.832239666022204</c:v>
                </c:pt>
                <c:pt idx="8">
                  <c:v>81.844152292991311</c:v>
                </c:pt>
                <c:pt idx="9">
                  <c:v>143.16368324408694</c:v>
                </c:pt>
                <c:pt idx="10">
                  <c:v>127.62917456097327</c:v>
                </c:pt>
                <c:pt idx="11">
                  <c:v>69.955235647202912</c:v>
                </c:pt>
                <c:pt idx="12">
                  <c:v>88.708037459753569</c:v>
                </c:pt>
                <c:pt idx="13">
                  <c:v>114.4178872945235</c:v>
                </c:pt>
                <c:pt idx="14">
                  <c:v>114.81688408459389</c:v>
                </c:pt>
                <c:pt idx="15">
                  <c:v>113.17980991883987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3D0-4B39-BE66-AC6ECE0AE916}"/>
            </c:ext>
          </c:extLst>
        </c:ser>
        <c:ser>
          <c:idx val="2"/>
          <c:order val="2"/>
          <c:tx>
            <c:v>HCL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trendline>
            <c:spPr>
              <a:ln w="12700" cap="rnd">
                <a:solidFill>
                  <a:srgbClr val="00B050"/>
                </a:solidFill>
                <a:prstDash val="dash"/>
              </a:ln>
              <a:effectLst/>
            </c:spPr>
            <c:trendlineType val="log"/>
            <c:forward val="20"/>
            <c:backward val="10"/>
            <c:dispRSqr val="0"/>
            <c:dispEq val="0"/>
          </c:trendline>
          <c:xVal>
            <c:numRef>
              <c:f>'rate&gt;20'!$K$42:$K$57</c:f>
              <c:numCache>
                <c:formatCode>General</c:formatCode>
                <c:ptCount val="16"/>
                <c:pt idx="0">
                  <c:v>64.394611487350389</c:v>
                </c:pt>
                <c:pt idx="1">
                  <c:v>136.02407009240221</c:v>
                </c:pt>
                <c:pt idx="2">
                  <c:v>27.821151880253577</c:v>
                </c:pt>
                <c:pt idx="3">
                  <c:v>36.720877752999215</c:v>
                </c:pt>
                <c:pt idx="4">
                  <c:v>47.654944147516488</c:v>
                </c:pt>
                <c:pt idx="5">
                  <c:v>68.856308373189989</c:v>
                </c:pt>
                <c:pt idx="6">
                  <c:v>105.77429147863478</c:v>
                </c:pt>
                <c:pt idx="7">
                  <c:v>27.610752748251553</c:v>
                </c:pt>
                <c:pt idx="8">
                  <c:v>51.800830817776131</c:v>
                </c:pt>
                <c:pt idx="9">
                  <c:v>85.630107761975566</c:v>
                </c:pt>
                <c:pt idx="10">
                  <c:v>24.129692561766824</c:v>
                </c:pt>
                <c:pt idx="11">
                  <c:v>30.491578441813651</c:v>
                </c:pt>
                <c:pt idx="12">
                  <c:v>34.517111123213041</c:v>
                </c:pt>
                <c:pt idx="13">
                  <c:v>59.594245915026733</c:v>
                </c:pt>
                <c:pt idx="14">
                  <c:v>62.073041122477591</c:v>
                </c:pt>
                <c:pt idx="15">
                  <c:v>122.25830044858687</c:v>
                </c:pt>
              </c:numCache>
            </c:numRef>
          </c:xVal>
          <c:yVal>
            <c:numRef>
              <c:f>'rate&gt;20'!$M$42:$M$57</c:f>
              <c:numCache>
                <c:formatCode>General</c:formatCode>
                <c:ptCount val="16"/>
                <c:pt idx="0">
                  <c:v>166.25483133022053</c:v>
                </c:pt>
                <c:pt idx="1">
                  <c:v>261.19658332223901</c:v>
                </c:pt>
                <c:pt idx="2">
                  <c:v>126.14969119761919</c:v>
                </c:pt>
                <c:pt idx="3">
                  <c:v>124.43344163272663</c:v>
                </c:pt>
                <c:pt idx="4">
                  <c:v>89.201204507123649</c:v>
                </c:pt>
                <c:pt idx="5">
                  <c:v>125.55295628895801</c:v>
                </c:pt>
                <c:pt idx="6">
                  <c:v>148.49237116785366</c:v>
                </c:pt>
                <c:pt idx="7">
                  <c:v>144.79927006760153</c:v>
                </c:pt>
                <c:pt idx="8">
                  <c:v>117.85841674048352</c:v>
                </c:pt>
                <c:pt idx="9">
                  <c:v>164.42892468773772</c:v>
                </c:pt>
                <c:pt idx="10">
                  <c:v>173.6566472638614</c:v>
                </c:pt>
                <c:pt idx="11">
                  <c:v>125.46565320115077</c:v>
                </c:pt>
                <c:pt idx="12">
                  <c:v>118.07965248495537</c:v>
                </c:pt>
                <c:pt idx="13">
                  <c:v>116.35752199942317</c:v>
                </c:pt>
                <c:pt idx="14">
                  <c:v>117.19083524634621</c:v>
                </c:pt>
                <c:pt idx="15">
                  <c:v>165.71522277125365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3D0-4B39-BE66-AC6ECE0AE916}"/>
            </c:ext>
          </c:extLst>
        </c:ser>
        <c:ser>
          <c:idx val="3"/>
          <c:order val="3"/>
          <c:tx>
            <c:v>NaOH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7030A0"/>
              </a:solidFill>
              <a:ln w="12700">
                <a:solidFill>
                  <a:srgbClr val="7030A0"/>
                </a:solidFill>
              </a:ln>
              <a:effectLst/>
            </c:spPr>
          </c:marker>
          <c:trendline>
            <c:spPr>
              <a:ln w="12700" cap="rnd">
                <a:solidFill>
                  <a:srgbClr val="7030A0"/>
                </a:solidFill>
                <a:prstDash val="dash"/>
              </a:ln>
              <a:effectLst/>
            </c:spPr>
            <c:trendlineType val="log"/>
            <c:forward val="45"/>
            <c:backward val="10"/>
            <c:dispRSqr val="0"/>
            <c:dispEq val="0"/>
          </c:trendline>
          <c:xVal>
            <c:numRef>
              <c:f>'rate&gt;20'!$N$42:$N$56</c:f>
              <c:numCache>
                <c:formatCode>General</c:formatCode>
                <c:ptCount val="15"/>
                <c:pt idx="0">
                  <c:v>29.74810245761083</c:v>
                </c:pt>
                <c:pt idx="1">
                  <c:v>65.662776527364002</c:v>
                </c:pt>
                <c:pt idx="2">
                  <c:v>109.51850805661353</c:v>
                </c:pt>
                <c:pt idx="3">
                  <c:v>25.449824517781728</c:v>
                </c:pt>
                <c:pt idx="4">
                  <c:v>35.46698303971796</c:v>
                </c:pt>
                <c:pt idx="5">
                  <c:v>67.814337148131614</c:v>
                </c:pt>
                <c:pt idx="6">
                  <c:v>105.05038994613625</c:v>
                </c:pt>
                <c:pt idx="7">
                  <c:v>28.284636517241626</c:v>
                </c:pt>
                <c:pt idx="8">
                  <c:v>64.894956699203874</c:v>
                </c:pt>
                <c:pt idx="9">
                  <c:v>106.67229313755976</c:v>
                </c:pt>
                <c:pt idx="10">
                  <c:v>28.475465314009234</c:v>
                </c:pt>
                <c:pt idx="11">
                  <c:v>36.557889415961448</c:v>
                </c:pt>
                <c:pt idx="12">
                  <c:v>55.598437476295707</c:v>
                </c:pt>
                <c:pt idx="13">
                  <c:v>68.113536198249676</c:v>
                </c:pt>
                <c:pt idx="14">
                  <c:v>102.35473440563487</c:v>
                </c:pt>
              </c:numCache>
            </c:numRef>
          </c:xVal>
          <c:yVal>
            <c:numRef>
              <c:f>'rate&gt;20'!$P$42:$P$56</c:f>
              <c:numCache>
                <c:formatCode>General</c:formatCode>
                <c:ptCount val="15"/>
                <c:pt idx="0">
                  <c:v>124.04589412830489</c:v>
                </c:pt>
                <c:pt idx="1">
                  <c:v>140.62805977739754</c:v>
                </c:pt>
                <c:pt idx="2">
                  <c:v>152.2261940890607</c:v>
                </c:pt>
                <c:pt idx="3">
                  <c:v>93.849926092146077</c:v>
                </c:pt>
                <c:pt idx="4">
                  <c:v>117.71068838596257</c:v>
                </c:pt>
                <c:pt idx="5">
                  <c:v>107.72471123872126</c:v>
                </c:pt>
                <c:pt idx="6">
                  <c:v>126.64626591163024</c:v>
                </c:pt>
                <c:pt idx="7">
                  <c:v>75.820771826356179</c:v>
                </c:pt>
                <c:pt idx="8">
                  <c:v>128.85900617152285</c:v>
                </c:pt>
                <c:pt idx="9">
                  <c:v>164.91263236335382</c:v>
                </c:pt>
                <c:pt idx="10">
                  <c:v>115.10428313384702</c:v>
                </c:pt>
                <c:pt idx="11">
                  <c:v>110.44257228284459</c:v>
                </c:pt>
                <c:pt idx="12">
                  <c:v>101.72509207136949</c:v>
                </c:pt>
                <c:pt idx="13">
                  <c:v>117.86071009296005</c:v>
                </c:pt>
                <c:pt idx="14">
                  <c:v>129.20333897769004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3D0-4B39-BE66-AC6ECE0AE916}"/>
            </c:ext>
          </c:extLst>
        </c:ser>
        <c:ser>
          <c:idx val="4"/>
          <c:order val="4"/>
          <c:tx>
            <c:v>Kerosene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noFill/>
              <a:ln w="15875">
                <a:solidFill>
                  <a:srgbClr val="FF0000"/>
                </a:solidFill>
              </a:ln>
              <a:effectLst/>
            </c:spPr>
          </c:marker>
          <c:trendline>
            <c:spPr>
              <a:ln w="12700" cap="rnd">
                <a:solidFill>
                  <a:srgbClr val="FF0000"/>
                </a:solidFill>
                <a:prstDash val="dash"/>
              </a:ln>
              <a:effectLst/>
            </c:spPr>
            <c:trendlineType val="log"/>
            <c:forward val="50"/>
            <c:backward val="10"/>
            <c:dispRSqr val="0"/>
            <c:dispEq val="0"/>
          </c:trendline>
          <c:xVal>
            <c:numRef>
              <c:f>'rate&gt;20'!$Q$43:$Q$52</c:f>
              <c:numCache>
                <c:formatCode>General</c:formatCode>
                <c:ptCount val="10"/>
                <c:pt idx="0">
                  <c:v>41.344201056890483</c:v>
                </c:pt>
                <c:pt idx="1">
                  <c:v>64.530954353715174</c:v>
                </c:pt>
                <c:pt idx="2">
                  <c:v>90.587579063419568</c:v>
                </c:pt>
                <c:pt idx="3">
                  <c:v>104.83682779543507</c:v>
                </c:pt>
                <c:pt idx="4">
                  <c:v>93.782642994709278</c:v>
                </c:pt>
                <c:pt idx="5">
                  <c:v>28.390089079450462</c:v>
                </c:pt>
                <c:pt idx="6">
                  <c:v>42.030773426129464</c:v>
                </c:pt>
                <c:pt idx="7">
                  <c:v>48.211629829227164</c:v>
                </c:pt>
                <c:pt idx="8">
                  <c:v>73.025303145677668</c:v>
                </c:pt>
                <c:pt idx="9">
                  <c:v>97.385833385624707</c:v>
                </c:pt>
              </c:numCache>
            </c:numRef>
          </c:xVal>
          <c:yVal>
            <c:numRef>
              <c:f>'rate&gt;20'!$S$43:$S$52</c:f>
              <c:numCache>
                <c:formatCode>General</c:formatCode>
                <c:ptCount val="10"/>
                <c:pt idx="0">
                  <c:v>90.49103958202187</c:v>
                </c:pt>
                <c:pt idx="1">
                  <c:v>120.82013533818112</c:v>
                </c:pt>
                <c:pt idx="2">
                  <c:v>148.1061948093425</c:v>
                </c:pt>
                <c:pt idx="3">
                  <c:v>157.58018580689705</c:v>
                </c:pt>
                <c:pt idx="4">
                  <c:v>142.20117789221544</c:v>
                </c:pt>
                <c:pt idx="5">
                  <c:v>88.715189945751604</c:v>
                </c:pt>
                <c:pt idx="6">
                  <c:v>73.151662123149791</c:v>
                </c:pt>
                <c:pt idx="7">
                  <c:v>80.730644542773476</c:v>
                </c:pt>
                <c:pt idx="8">
                  <c:v>108.8014535718016</c:v>
                </c:pt>
                <c:pt idx="9">
                  <c:v>105.29130853229687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3D0-4B39-BE66-AC6ECE0AE916}"/>
            </c:ext>
          </c:extLst>
        </c:ser>
        <c:ser>
          <c:idx val="5"/>
          <c:order val="5"/>
          <c:tx>
            <c:v>Hydraulic Oil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accent2"/>
                </a:solidFill>
                <a:prstDash val="dash"/>
              </a:ln>
              <a:effectLst/>
            </c:spPr>
            <c:trendlineType val="log"/>
            <c:forward val="50"/>
            <c:backward val="10"/>
            <c:dispRSqr val="0"/>
            <c:dispEq val="0"/>
          </c:trendline>
          <c:xVal>
            <c:numRef>
              <c:f>'rate&gt;20'!$T$42:$T$46</c:f>
              <c:numCache>
                <c:formatCode>General</c:formatCode>
                <c:ptCount val="5"/>
                <c:pt idx="0">
                  <c:v>26.026504589017975</c:v>
                </c:pt>
                <c:pt idx="1">
                  <c:v>33.027583740611938</c:v>
                </c:pt>
                <c:pt idx="2">
                  <c:v>53.659422030187812</c:v>
                </c:pt>
                <c:pt idx="3">
                  <c:v>69.865134677879439</c:v>
                </c:pt>
                <c:pt idx="4">
                  <c:v>106.51235050300758</c:v>
                </c:pt>
              </c:numCache>
            </c:numRef>
          </c:xVal>
          <c:yVal>
            <c:numRef>
              <c:f>'rate&gt;20'!$V$42:$V$46</c:f>
              <c:numCache>
                <c:formatCode>General</c:formatCode>
                <c:ptCount val="5"/>
                <c:pt idx="0">
                  <c:v>103.05087795089113</c:v>
                </c:pt>
                <c:pt idx="1">
                  <c:v>94.540336628160489</c:v>
                </c:pt>
                <c:pt idx="2">
                  <c:v>111.28976662267334</c:v>
                </c:pt>
                <c:pt idx="3">
                  <c:v>118.55491568639493</c:v>
                </c:pt>
                <c:pt idx="4">
                  <c:v>140.5770950968631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3D0-4B39-BE66-AC6ECE0AE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998159"/>
        <c:axId val="227998991"/>
        <c:extLst/>
      </c:scatterChart>
      <c:valAx>
        <c:axId val="227998159"/>
        <c:scaling>
          <c:logBase val="10"/>
          <c:orientation val="minMax"/>
          <c:max val="300"/>
          <c:min val="20"/>
        </c:scaling>
        <c:delete val="0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Stress rate </a:t>
                </a:r>
                <a:r>
                  <a:rPr lang="en-US" sz="18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(MPa/min)</a:t>
                </a:r>
                <a:endParaRPr lang="en-US" sz="18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in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7998991"/>
        <c:crosses val="autoZero"/>
        <c:crossBetween val="midCat"/>
      </c:valAx>
      <c:valAx>
        <c:axId val="227998991"/>
        <c:scaling>
          <c:orientation val="minMax"/>
          <c:max val="200"/>
          <c:min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Relative strength </a:t>
                </a:r>
                <a:r>
                  <a:rPr lang="en-US" sz="18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(%)</a:t>
                </a:r>
                <a:endParaRPr lang="en-US" sz="18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7.1999522786924362E-4"/>
              <c:y val="0.108983877015373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2700" cap="flat" cmpd="sng" algn="ctr">
            <a:solidFill>
              <a:schemeClr val="tx1">
                <a:alpha val="99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7998159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75540463692038495"/>
          <c:y val="0.11175228096487939"/>
          <c:w val="0.22928159548238289"/>
          <c:h val="0.48216722909636295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  <cx:data id="1">
      <cx:strDim type="cat">
        <cx:f>_xlchart.v1.0</cx:f>
      </cx:strDim>
      <cx:numDim type="val">
        <cx:f>_xlchart.v1.4</cx:f>
      </cx:numDim>
    </cx:data>
    <cx:data id="2">
      <cx:strDim type="cat">
        <cx:f>_xlchart.v1.0</cx:f>
      </cx:strDim>
      <cx:numDim type="val">
        <cx:f>_xlchart.v1.6</cx:f>
      </cx:numDim>
    </cx:data>
    <cx:data id="3">
      <cx:strDim type="cat">
        <cx:f>_xlchart.v1.0</cx:f>
      </cx:strDim>
      <cx:numDim type="val">
        <cx:f>_xlchart.v1.8</cx:f>
      </cx:numDim>
    </cx:data>
    <cx:data id="4">
      <cx:strDim type="cat">
        <cx:f>_xlchart.v1.0</cx:f>
      </cx:strDim>
      <cx:numDim type="val">
        <cx:f>_xlchart.v1.10</cx:f>
      </cx:numDim>
    </cx:data>
    <cx:data id="5">
      <cx:strDim type="cat">
        <cx:f>_xlchart.v1.0</cx:f>
      </cx:strDim>
      <cx:numDim type="val">
        <cx:f>_xlchart.v1.12</cx:f>
      </cx:numDim>
    </cx:data>
  </cx:chartData>
  <cx:chart>
    <cx:title pos="t" align="ctr" overlay="0"/>
    <cx:plotArea>
      <cx:plotAreaRegion>
        <cx:series layoutId="boxWhisker" uniqueId="{9EEBFC84-8FF1-49AC-A86A-161FF0946FF0}">
          <cx:tx>
            <cx:txData>
              <cx:f>_xlchart.v1.1</cx:f>
              <cx:v>dry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078F6835-DB65-42B5-A25A-D50415C2EDDD}">
          <cx:tx>
            <cx:txData>
              <cx:f>_xlchart.v1.3</cx:f>
              <cx:v>water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  <cx:series layoutId="boxWhisker" uniqueId="{C51846E3-42C4-4E26-A0B1-A109D7FABF2A}">
          <cx:tx>
            <cx:txData>
              <cx:f>_xlchart.v1.5</cx:f>
              <cx:v>HCL</cx:v>
            </cx:txData>
          </cx:tx>
          <cx:dataId val="2"/>
          <cx:layoutPr>
            <cx:visibility meanLine="0" meanMarker="1" nonoutliers="0" outliers="1"/>
            <cx:statistics quartileMethod="exclusive"/>
          </cx:layoutPr>
        </cx:series>
        <cx:series layoutId="boxWhisker" uniqueId="{1A6F4BBE-AA05-4210-996D-AEE024F49DE0}">
          <cx:tx>
            <cx:txData>
              <cx:f>_xlchart.v1.7</cx:f>
              <cx:v>NaOH</cx:v>
            </cx:txData>
          </cx:tx>
          <cx:dataId val="3"/>
          <cx:layoutPr>
            <cx:visibility meanLine="0" meanMarker="1" nonoutliers="0" outliers="1"/>
            <cx:statistics quartileMethod="exclusive"/>
          </cx:layoutPr>
        </cx:series>
        <cx:series layoutId="boxWhisker" uniqueId="{84954E88-9C0E-43FC-B946-FD5D861E407B}">
          <cx:tx>
            <cx:txData>
              <cx:f>_xlchart.v1.9</cx:f>
              <cx:v>Kerosene</cx:v>
            </cx:txData>
          </cx:tx>
          <cx:dataId val="4"/>
          <cx:layoutPr>
            <cx:visibility meanLine="0" meanMarker="1" nonoutliers="0" outliers="1"/>
            <cx:statistics quartileMethod="exclusive"/>
          </cx:layoutPr>
        </cx:series>
        <cx:series layoutId="boxWhisker" uniqueId="{71841AA8-CAF1-4789-A07C-A6C91462409B}">
          <cx:tx>
            <cx:txData>
              <cx:f>_xlchart.v1.11</cx:f>
              <cx:v>Hydraulic Oil</cx:v>
            </cx:txData>
          </cx:tx>
          <cx:dataId val="5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</xdr:colOff>
      <xdr:row>20</xdr:row>
      <xdr:rowOff>0</xdr:rowOff>
    </xdr:from>
    <xdr:to>
      <xdr:col>26</xdr:col>
      <xdr:colOff>565100</xdr:colOff>
      <xdr:row>37</xdr:row>
      <xdr:rowOff>91440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9617087-743D-446E-846E-B7EED9F05C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20</xdr:col>
      <xdr:colOff>155692</xdr:colOff>
      <xdr:row>20</xdr:row>
      <xdr:rowOff>117630</xdr:rowOff>
    </xdr:from>
    <xdr:ext cx="1077474" cy="29880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5EB7C8D-4419-44CE-A793-F3FF7BAF7170}"/>
            </a:ext>
          </a:extLst>
        </xdr:cNvPr>
        <xdr:cNvSpPr txBox="1"/>
      </xdr:nvSpPr>
      <xdr:spPr>
        <a:xfrm>
          <a:off x="17397618" y="3775230"/>
          <a:ext cx="1077474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en-US" sz="14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20 MPa/min</a:t>
          </a:r>
        </a:p>
      </xdr:txBody>
    </xdr:sp>
    <xdr:clientData/>
  </xdr:oneCellAnchor>
  <xdr:twoCellAnchor>
    <xdr:from>
      <xdr:col>21</xdr:col>
      <xdr:colOff>519381</xdr:colOff>
      <xdr:row>21</xdr:row>
      <xdr:rowOff>138989</xdr:rowOff>
    </xdr:from>
    <xdr:to>
      <xdr:col>22</xdr:col>
      <xdr:colOff>153621</xdr:colOff>
      <xdr:row>22</xdr:row>
      <xdr:rowOff>51206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4D80DB4D-D30D-499F-837A-0CB8B9C822E7}"/>
            </a:ext>
          </a:extLst>
        </xdr:cNvPr>
        <xdr:cNvCxnSpPr/>
      </xdr:nvCxnSpPr>
      <xdr:spPr>
        <a:xfrm>
          <a:off x="18405045" y="3979469"/>
          <a:ext cx="277978" cy="95097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0.479</cdr:x>
      <cdr:y>0.04268</cdr:y>
    </cdr:from>
    <cdr:to>
      <cdr:x>0.479</cdr:x>
      <cdr:y>0.78244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4E979416-82CE-47F2-A26D-6C658558C595}"/>
            </a:ext>
          </a:extLst>
        </cdr:cNvPr>
        <cdr:cNvCxnSpPr/>
      </cdr:nvCxnSpPr>
      <cdr:spPr>
        <a:xfrm xmlns:a="http://schemas.openxmlformats.org/drawingml/2006/main">
          <a:off x="2737500" y="136587"/>
          <a:ext cx="0" cy="2367518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rgbClr val="C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33</xdr:row>
      <xdr:rowOff>171450</xdr:rowOff>
    </xdr:from>
    <xdr:to>
      <xdr:col>23</xdr:col>
      <xdr:colOff>495300</xdr:colOff>
      <xdr:row>50</xdr:row>
      <xdr:rowOff>75975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369E46-CE7A-4D51-AB55-2B209B973F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493776</xdr:colOff>
      <xdr:row>2</xdr:row>
      <xdr:rowOff>40232</xdr:rowOff>
    </xdr:from>
    <xdr:to>
      <xdr:col>19</xdr:col>
      <xdr:colOff>559613</xdr:colOff>
      <xdr:row>17</xdr:row>
      <xdr:rowOff>40232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45C44341-164D-4F28-A01B-915354CABF5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77072" y="405992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504749</xdr:colOff>
      <xdr:row>0</xdr:row>
      <xdr:rowOff>80467</xdr:rowOff>
    </xdr:from>
    <xdr:to>
      <xdr:col>24</xdr:col>
      <xdr:colOff>384048</xdr:colOff>
      <xdr:row>17</xdr:row>
      <xdr:rowOff>171907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77C50CA-F6C9-4152-AE91-75AFBB9426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41</xdr:row>
      <xdr:rowOff>0</xdr:rowOff>
    </xdr:from>
    <xdr:to>
      <xdr:col>30</xdr:col>
      <xdr:colOff>523036</xdr:colOff>
      <xdr:row>58</xdr:row>
      <xdr:rowOff>91440</xdr:rowOff>
    </xdr:to>
    <xdr:graphicFrame macro="">
      <xdr:nvGraphicFramePr>
        <xdr:cNvPr id="12" name="Chart 2">
          <a:extLst>
            <a:ext uri="{FF2B5EF4-FFF2-40B4-BE49-F238E27FC236}">
              <a16:creationId xmlns:a16="http://schemas.microsoft.com/office/drawing/2014/main" id="{18374068-65AA-42A3-8F65-01534A660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8B28F-A41E-46E2-8D51-0909BDCD7560}">
  <dimension ref="A1:P33"/>
  <sheetViews>
    <sheetView tabSelected="1" zoomScaleNormal="100" workbookViewId="0">
      <selection activeCell="T13" sqref="T13"/>
    </sheetView>
  </sheetViews>
  <sheetFormatPr defaultRowHeight="14.4" x14ac:dyDescent="0.3"/>
  <cols>
    <col min="1" max="1" width="18.19921875" bestFit="1" customWidth="1"/>
    <col min="3" max="3" width="14.3984375" bestFit="1" customWidth="1"/>
    <col min="6" max="6" width="18.19921875" bestFit="1" customWidth="1"/>
    <col min="8" max="8" width="14.3984375" bestFit="1" customWidth="1"/>
    <col min="10" max="10" width="18.19921875" bestFit="1" customWidth="1"/>
    <col min="12" max="12" width="14.3984375" bestFit="1" customWidth="1"/>
    <col min="14" max="14" width="17.8984375" bestFit="1" customWidth="1"/>
    <col min="16" max="16" width="14.3984375" bestFit="1" customWidth="1"/>
  </cols>
  <sheetData>
    <row r="1" spans="1:16" x14ac:dyDescent="0.3">
      <c r="A1" t="s">
        <v>0</v>
      </c>
      <c r="B1">
        <v>0.89</v>
      </c>
    </row>
    <row r="2" spans="1:16" x14ac:dyDescent="0.3">
      <c r="A2" t="s">
        <v>1</v>
      </c>
      <c r="B2">
        <v>1.64</v>
      </c>
    </row>
    <row r="3" spans="1:16" x14ac:dyDescent="0.3">
      <c r="A3" t="s">
        <v>2</v>
      </c>
      <c r="B3">
        <v>70</v>
      </c>
    </row>
    <row r="5" spans="1:16" x14ac:dyDescent="0.3">
      <c r="A5">
        <f>MIN(A8:A17)</f>
        <v>1.0336099758342459</v>
      </c>
      <c r="B5">
        <f>MAX(A8:A17)</f>
        <v>106.51235050300758</v>
      </c>
      <c r="F5">
        <f>MIN(F8:F26)</f>
        <v>1.3515861355998613</v>
      </c>
      <c r="G5">
        <f>MAX(F8:F26)</f>
        <v>104.83682779543507</v>
      </c>
      <c r="J5">
        <f>MIN(J8:J33)</f>
        <v>1.2758653162648246</v>
      </c>
      <c r="K5">
        <f>MAX(J8:J33)</f>
        <v>133.83622094449038</v>
      </c>
      <c r="N5">
        <f>MIN(N8:N33)</f>
        <v>1.3464379905854977</v>
      </c>
      <c r="O5">
        <f>MAX(N8:N33)</f>
        <v>150.30428538157295</v>
      </c>
    </row>
    <row r="6" spans="1:16" x14ac:dyDescent="0.3">
      <c r="A6" t="s">
        <v>6</v>
      </c>
      <c r="B6">
        <v>10</v>
      </c>
      <c r="F6" t="s">
        <v>1</v>
      </c>
      <c r="G6">
        <v>19</v>
      </c>
      <c r="J6" t="s">
        <v>0</v>
      </c>
      <c r="K6">
        <v>26</v>
      </c>
      <c r="N6" t="s">
        <v>7</v>
      </c>
    </row>
    <row r="7" spans="1:16" x14ac:dyDescent="0.3">
      <c r="A7" t="s">
        <v>3</v>
      </c>
      <c r="B7" t="s">
        <v>4</v>
      </c>
      <c r="C7" t="s">
        <v>5</v>
      </c>
      <c r="F7" t="s">
        <v>3</v>
      </c>
      <c r="G7" t="s">
        <v>4</v>
      </c>
      <c r="H7" t="s">
        <v>5</v>
      </c>
      <c r="J7" t="s">
        <v>3</v>
      </c>
      <c r="K7" t="s">
        <v>4</v>
      </c>
      <c r="L7" t="s">
        <v>5</v>
      </c>
      <c r="N7" t="s">
        <v>3</v>
      </c>
      <c r="O7" t="s">
        <v>4</v>
      </c>
      <c r="P7" t="s">
        <v>5</v>
      </c>
    </row>
    <row r="8" spans="1:16" x14ac:dyDescent="0.3">
      <c r="A8" s="3">
        <v>1.0336099758342459</v>
      </c>
      <c r="B8" s="3">
        <v>3.3057505542045042E-2</v>
      </c>
      <c r="C8" s="3">
        <v>3.9828525393091652</v>
      </c>
      <c r="F8" s="3">
        <v>1.3515861355998613</v>
      </c>
      <c r="G8" s="3">
        <v>0.30127881803671336</v>
      </c>
      <c r="H8" s="3">
        <v>7.2028436335272019</v>
      </c>
      <c r="J8" s="3">
        <v>1.2758653162648246</v>
      </c>
      <c r="K8" s="3">
        <v>0.24362462783504962</v>
      </c>
      <c r="L8" s="3">
        <v>7.6286281598249559</v>
      </c>
      <c r="N8" s="3">
        <v>1.5208788764429555</v>
      </c>
      <c r="O8" s="3">
        <v>0.41928837594639518</v>
      </c>
      <c r="P8" s="3">
        <v>9.5219901223081003</v>
      </c>
    </row>
    <row r="9" spans="1:16" x14ac:dyDescent="0.3">
      <c r="A9" s="3">
        <v>2.0237352446260366</v>
      </c>
      <c r="B9" s="3">
        <v>0.70494493487801901</v>
      </c>
      <c r="C9" s="3">
        <v>5.0593492465611556</v>
      </c>
      <c r="F9" s="3">
        <v>2.6773906249401733</v>
      </c>
      <c r="G9" s="3">
        <v>0.98484267280984839</v>
      </c>
      <c r="H9" s="3">
        <v>7.5904191272702741</v>
      </c>
      <c r="J9" s="3">
        <v>2.817926518956027</v>
      </c>
      <c r="K9" s="3">
        <v>1.036001337535388</v>
      </c>
      <c r="L9" s="3">
        <v>5.826075900407294</v>
      </c>
      <c r="N9" s="3">
        <v>5.3398278976804425</v>
      </c>
      <c r="O9" s="3">
        <v>1.6751934235539478</v>
      </c>
      <c r="P9" s="3">
        <v>7.5336237728762221</v>
      </c>
    </row>
    <row r="10" spans="1:16" x14ac:dyDescent="0.3">
      <c r="A10" s="3">
        <v>4.2840982696960337</v>
      </c>
      <c r="B10" s="3">
        <v>1.4549100910936625</v>
      </c>
      <c r="C10" s="3">
        <v>5.9084985341567462</v>
      </c>
      <c r="F10" s="3">
        <v>5.4114541240198966</v>
      </c>
      <c r="G10" s="3">
        <v>1.6885178412191897</v>
      </c>
      <c r="H10" s="3">
        <v>6.6786509969382788</v>
      </c>
      <c r="J10" s="3">
        <v>3.636360209323529</v>
      </c>
      <c r="K10" s="3">
        <v>1.2909832388790921</v>
      </c>
      <c r="L10" s="3">
        <v>1.89697208419584</v>
      </c>
      <c r="N10" s="3">
        <v>11.734694580263231</v>
      </c>
      <c r="O10" s="3">
        <v>2.4625498025700234</v>
      </c>
      <c r="P10" s="3">
        <v>9.3584395245169745</v>
      </c>
    </row>
    <row r="11" spans="1:16" x14ac:dyDescent="0.3">
      <c r="A11" s="3">
        <v>7.5356636974971112</v>
      </c>
      <c r="B11" s="3">
        <v>2.0196469101499841</v>
      </c>
      <c r="C11" s="3">
        <v>4.9421503186643765</v>
      </c>
      <c r="F11" s="3">
        <v>9.9630311080435927</v>
      </c>
      <c r="G11" s="3">
        <v>2.2988813534149251</v>
      </c>
      <c r="H11" s="3">
        <v>6.3265386775294816</v>
      </c>
      <c r="J11" s="3">
        <v>11.237122742411987</v>
      </c>
      <c r="K11" s="3">
        <v>2.4192228279249317</v>
      </c>
      <c r="L11" s="3">
        <v>6.4800883766564299</v>
      </c>
      <c r="N11">
        <v>21.00462176062581</v>
      </c>
      <c r="O11">
        <v>3.0447424973478521</v>
      </c>
      <c r="P11">
        <v>7.0365637764080455</v>
      </c>
    </row>
    <row r="12" spans="1:16" x14ac:dyDescent="0.3">
      <c r="A12" s="3">
        <v>17.664278625064782</v>
      </c>
      <c r="B12" s="3">
        <v>2.8715444435812869</v>
      </c>
      <c r="C12" s="3">
        <v>4.4160793755055812</v>
      </c>
      <c r="F12">
        <v>20.685144336137011</v>
      </c>
      <c r="G12">
        <v>3.029415777705661</v>
      </c>
      <c r="H12">
        <v>6.6709737303845351</v>
      </c>
      <c r="J12">
        <v>23.043946705297234</v>
      </c>
      <c r="K12">
        <v>3.137403119130838</v>
      </c>
      <c r="L12">
        <v>7.3932825063079868</v>
      </c>
      <c r="N12">
        <v>52.673091073583812</v>
      </c>
      <c r="O12">
        <v>3.964104719329427</v>
      </c>
      <c r="P12">
        <v>11.851471575165712</v>
      </c>
    </row>
    <row r="13" spans="1:16" x14ac:dyDescent="0.3">
      <c r="A13">
        <v>26.026504589017975</v>
      </c>
      <c r="B13">
        <v>3.259115426048663</v>
      </c>
      <c r="C13">
        <v>5.0101131600195439</v>
      </c>
      <c r="F13">
        <v>41.344201056890483</v>
      </c>
      <c r="G13">
        <v>3.7219321711729467</v>
      </c>
      <c r="H13">
        <v>5.7192937336546734</v>
      </c>
      <c r="J13">
        <v>40.227090856548131</v>
      </c>
      <c r="K13">
        <v>3.6945406705592343</v>
      </c>
      <c r="L13">
        <v>5.229533320901222</v>
      </c>
      <c r="N13">
        <v>72.985441854925469</v>
      </c>
      <c r="O13">
        <v>4.290259994615397</v>
      </c>
      <c r="P13">
        <v>8.8190936338609056</v>
      </c>
    </row>
    <row r="14" spans="1:16" x14ac:dyDescent="0.3">
      <c r="A14">
        <v>33.027583740611938</v>
      </c>
      <c r="B14">
        <v>3.4973430832485577</v>
      </c>
      <c r="C14">
        <v>4.5963488532251615</v>
      </c>
      <c r="F14">
        <v>64.530954353715174</v>
      </c>
      <c r="G14">
        <v>4.1671450211412724</v>
      </c>
      <c r="H14">
        <v>7.6361797381345706</v>
      </c>
      <c r="J14">
        <v>63.050111998783237</v>
      </c>
      <c r="K14">
        <v>4.1439298387580141</v>
      </c>
      <c r="L14">
        <v>7.8812813455642177</v>
      </c>
      <c r="N14">
        <v>76.750831921606903</v>
      </c>
      <c r="O14">
        <v>4.3405642257780324</v>
      </c>
      <c r="P14">
        <v>7.2273859125254161</v>
      </c>
    </row>
    <row r="15" spans="1:16" x14ac:dyDescent="0.3">
      <c r="A15">
        <v>53.659422030187812</v>
      </c>
      <c r="B15">
        <v>3.9826570739776335</v>
      </c>
      <c r="C15">
        <v>5.4106702962537714</v>
      </c>
      <c r="F15">
        <v>90.587579063419568</v>
      </c>
      <c r="G15">
        <v>4.5063171072201111</v>
      </c>
      <c r="H15">
        <v>9.3607371050337598</v>
      </c>
      <c r="J15">
        <v>85.029616893458481</v>
      </c>
      <c r="K15">
        <v>4.4429996298419612</v>
      </c>
      <c r="L15">
        <v>8.7864130834556455</v>
      </c>
      <c r="N15">
        <v>150.30428538157295</v>
      </c>
      <c r="O15">
        <v>5.0126618085385779</v>
      </c>
      <c r="P15">
        <v>13.151653916036</v>
      </c>
    </row>
    <row r="16" spans="1:16" x14ac:dyDescent="0.3">
      <c r="A16">
        <v>69.865134677879439</v>
      </c>
      <c r="B16">
        <v>4.2465667362179422</v>
      </c>
      <c r="C16">
        <v>5.7638862965192068</v>
      </c>
      <c r="F16">
        <v>104.83682779543507</v>
      </c>
      <c r="G16">
        <v>4.6524051204186021</v>
      </c>
      <c r="H16">
        <v>9.9595205602277002</v>
      </c>
      <c r="J16">
        <v>111.02239821715209</v>
      </c>
      <c r="K16">
        <v>4.709731966696439</v>
      </c>
      <c r="L16">
        <v>10.73218878119903</v>
      </c>
      <c r="N16" s="3">
        <v>1.3464379905854977</v>
      </c>
      <c r="O16" s="3">
        <v>0.29746257991460828</v>
      </c>
      <c r="P16" s="3">
        <v>7.0317878819200148</v>
      </c>
    </row>
    <row r="17" spans="1:16" x14ac:dyDescent="0.3">
      <c r="A17">
        <v>106.51235050300758</v>
      </c>
      <c r="B17">
        <v>4.6682609455901982</v>
      </c>
      <c r="C17">
        <v>6.8345575326175299</v>
      </c>
      <c r="F17">
        <v>93.782642994709278</v>
      </c>
      <c r="G17">
        <v>4.5409797961893386</v>
      </c>
      <c r="H17">
        <v>8.9875230674092084</v>
      </c>
      <c r="J17">
        <v>133.83622094449038</v>
      </c>
      <c r="K17">
        <v>4.8966168206589735</v>
      </c>
      <c r="L17">
        <v>10.818451669741146</v>
      </c>
      <c r="N17" s="3">
        <v>2.5090807668686037</v>
      </c>
      <c r="O17" s="3">
        <v>0.91991645772651487</v>
      </c>
      <c r="P17" s="3">
        <v>7.0338052303155028</v>
      </c>
    </row>
    <row r="18" spans="1:16" x14ac:dyDescent="0.3">
      <c r="F18" s="3">
        <v>1.9458851778819886</v>
      </c>
      <c r="G18" s="3">
        <v>0.66571697785135875</v>
      </c>
      <c r="H18" s="3">
        <v>5.0528262992067674</v>
      </c>
      <c r="J18" s="3">
        <v>1.9669810657025812</v>
      </c>
      <c r="K18" s="3">
        <v>0.67649991338325655</v>
      </c>
      <c r="L18" s="3">
        <v>5.5141157233998728</v>
      </c>
      <c r="N18" s="3">
        <v>5.7991418805743313</v>
      </c>
      <c r="O18" s="3">
        <v>1.7577099549813371</v>
      </c>
      <c r="P18" s="3">
        <v>9.3656347497203871</v>
      </c>
    </row>
    <row r="19" spans="1:16" x14ac:dyDescent="0.3">
      <c r="F19" s="3">
        <v>4.1883719352256419</v>
      </c>
      <c r="G19" s="3">
        <v>1.4323120988131812</v>
      </c>
      <c r="H19" s="3">
        <v>5.7939272621060391</v>
      </c>
      <c r="J19" s="3">
        <v>3.9654188225647293</v>
      </c>
      <c r="K19" s="3">
        <v>1.377611479411198</v>
      </c>
      <c r="L19" s="3">
        <v>6.8634941844162869</v>
      </c>
      <c r="N19" s="3">
        <v>5.184465919234059</v>
      </c>
      <c r="O19" s="3">
        <v>1.6456668314067899</v>
      </c>
      <c r="P19" s="3">
        <v>5.9431391788560122</v>
      </c>
    </row>
    <row r="20" spans="1:16" x14ac:dyDescent="0.3">
      <c r="F20" s="3">
        <v>8.2319033142238425</v>
      </c>
      <c r="G20" s="3">
        <v>2.1080172533490522</v>
      </c>
      <c r="H20" s="3">
        <v>6.0641821213193374</v>
      </c>
      <c r="J20" s="3">
        <v>6.2875585159351104</v>
      </c>
      <c r="K20" s="3">
        <v>1.8385728420919119</v>
      </c>
      <c r="L20" s="3">
        <v>6.8062970733098913</v>
      </c>
      <c r="N20" s="3">
        <v>11.277471663873364</v>
      </c>
      <c r="O20" s="3">
        <v>2.4228070776724171</v>
      </c>
      <c r="P20" s="3">
        <v>9.1535679797042384</v>
      </c>
    </row>
    <row r="21" spans="1:16" x14ac:dyDescent="0.3">
      <c r="F21" s="3">
        <v>16.964921316601892</v>
      </c>
      <c r="G21" s="3">
        <v>2.8311477602414645</v>
      </c>
      <c r="H21" s="3">
        <v>5.8529107357534818</v>
      </c>
      <c r="J21" s="3">
        <v>7.8498640683093033</v>
      </c>
      <c r="K21" s="3">
        <v>2.0604962155054487</v>
      </c>
      <c r="L21" s="3">
        <v>5.7565796529399647</v>
      </c>
      <c r="N21" s="3">
        <v>13.052532515421671</v>
      </c>
      <c r="O21" s="3">
        <v>2.5689821774254336</v>
      </c>
      <c r="P21" s="3">
        <v>8.9953901229420765</v>
      </c>
    </row>
    <row r="22" spans="1:16" x14ac:dyDescent="0.3">
      <c r="F22">
        <v>28.390089079450462</v>
      </c>
      <c r="G22">
        <v>3.3460401081851514</v>
      </c>
      <c r="H22">
        <v>5.6070549336193682</v>
      </c>
      <c r="J22" s="3">
        <v>12.934628331428131</v>
      </c>
      <c r="K22" s="3">
        <v>2.5599080816672424</v>
      </c>
      <c r="L22" s="3">
        <v>7.8039096020590693</v>
      </c>
      <c r="N22">
        <v>21.30089942870184</v>
      </c>
      <c r="O22">
        <v>3.0587492985234745</v>
      </c>
      <c r="P22">
        <v>8.3073690606758941</v>
      </c>
    </row>
    <row r="23" spans="1:16" x14ac:dyDescent="0.3">
      <c r="F23">
        <v>42.030773426129464</v>
      </c>
      <c r="G23">
        <v>3.7384020506114424</v>
      </c>
      <c r="H23">
        <v>4.6233952523899893</v>
      </c>
      <c r="J23">
        <v>27.580851882140262</v>
      </c>
      <c r="K23">
        <v>3.317121759565453</v>
      </c>
      <c r="L23">
        <v>3.6544709174178349</v>
      </c>
      <c r="N23">
        <v>38.371211355428706</v>
      </c>
      <c r="O23">
        <v>3.6473074741391747</v>
      </c>
      <c r="P23">
        <v>8.5056372369657129</v>
      </c>
    </row>
    <row r="24" spans="1:16" x14ac:dyDescent="0.3">
      <c r="F24">
        <v>48.211629829227164</v>
      </c>
      <c r="G24">
        <v>3.8756002747165992</v>
      </c>
      <c r="H24">
        <v>5.1024087200244628</v>
      </c>
      <c r="J24">
        <v>48.200207612182211</v>
      </c>
      <c r="K24">
        <v>3.8753633283539632</v>
      </c>
      <c r="L24">
        <v>5.4225352906937045</v>
      </c>
      <c r="N24">
        <v>59.453237676101196</v>
      </c>
      <c r="O24">
        <v>4.0851900821433791</v>
      </c>
      <c r="P24">
        <v>9.1161831739165819</v>
      </c>
    </row>
    <row r="25" spans="1:16" x14ac:dyDescent="0.3">
      <c r="F25">
        <v>73.025303145677668</v>
      </c>
      <c r="G25">
        <v>4.2908059995240402</v>
      </c>
      <c r="H25">
        <v>6.8765645140113136</v>
      </c>
      <c r="J25">
        <v>44.739891033338907</v>
      </c>
      <c r="K25">
        <v>3.8008655205055732</v>
      </c>
      <c r="L25">
        <v>4.995965494219182</v>
      </c>
      <c r="N25">
        <v>81.244339526164396</v>
      </c>
      <c r="O25">
        <v>4.3974611514126787</v>
      </c>
      <c r="P25">
        <v>10.087861026621459</v>
      </c>
    </row>
    <row r="26" spans="1:16" x14ac:dyDescent="0.3">
      <c r="F26">
        <v>97.385833385624707</v>
      </c>
      <c r="G26">
        <v>4.5786807522837405</v>
      </c>
      <c r="H26">
        <v>6.6547132608774415</v>
      </c>
      <c r="J26">
        <v>89.631170301802712</v>
      </c>
      <c r="K26">
        <v>4.4957031423163016</v>
      </c>
      <c r="L26">
        <v>8.7390583380021472</v>
      </c>
      <c r="N26">
        <v>81.893381904968393</v>
      </c>
      <c r="O26">
        <v>4.4054181805728172</v>
      </c>
      <c r="P26">
        <v>9.6224935517407832</v>
      </c>
    </row>
    <row r="27" spans="1:16" x14ac:dyDescent="0.3">
      <c r="J27">
        <v>84.990295818043109</v>
      </c>
      <c r="K27">
        <v>4.4425370831262345</v>
      </c>
      <c r="L27">
        <v>7.7907942632194915</v>
      </c>
      <c r="N27">
        <v>121.35523807885509</v>
      </c>
      <c r="O27">
        <v>4.7987220962913364</v>
      </c>
      <c r="P27">
        <v>10.214088351570267</v>
      </c>
    </row>
    <row r="28" spans="1:16" x14ac:dyDescent="0.3">
      <c r="J28">
        <v>26.688923738690001</v>
      </c>
      <c r="K28">
        <v>3.2842486380882034</v>
      </c>
      <c r="L28">
        <v>4.2702371964493571</v>
      </c>
    </row>
    <row r="29" spans="1:16" x14ac:dyDescent="0.3">
      <c r="J29">
        <v>38.90976121614603</v>
      </c>
      <c r="K29">
        <v>3.6612451501528063</v>
      </c>
      <c r="L29">
        <v>5.4149536868840311</v>
      </c>
    </row>
    <row r="30" spans="1:16" x14ac:dyDescent="0.3">
      <c r="J30" s="3">
        <v>5.3624737510955125</v>
      </c>
      <c r="K30" s="3">
        <v>1.6794253893415516</v>
      </c>
      <c r="L30" s="3">
        <v>6.4662638296354222</v>
      </c>
    </row>
    <row r="31" spans="1:16" x14ac:dyDescent="0.3">
      <c r="J31">
        <v>32.35982958250252</v>
      </c>
      <c r="K31">
        <v>3.4769178258755131</v>
      </c>
      <c r="L31">
        <v>6.9843452565620838</v>
      </c>
    </row>
    <row r="32" spans="1:16" x14ac:dyDescent="0.3">
      <c r="J32">
        <v>68.37742012443384</v>
      </c>
      <c r="K32">
        <v>4.2250426549886511</v>
      </c>
      <c r="L32">
        <v>7.0087009880303501</v>
      </c>
    </row>
    <row r="33" spans="10:12" x14ac:dyDescent="0.3">
      <c r="J33">
        <v>69.66811569462817</v>
      </c>
      <c r="K33">
        <v>4.2437427625248194</v>
      </c>
      <c r="L33">
        <v>6.9087700117242381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6136C-FE71-443B-BE8E-87E58039A6AB}">
  <dimension ref="A2:L72"/>
  <sheetViews>
    <sheetView topLeftCell="B1" zoomScale="110" zoomScaleNormal="110" workbookViewId="0">
      <selection activeCell="E58" sqref="E58"/>
    </sheetView>
  </sheetViews>
  <sheetFormatPr defaultRowHeight="14.4" x14ac:dyDescent="0.3"/>
  <cols>
    <col min="1" max="1" width="15" bestFit="1" customWidth="1"/>
    <col min="3" max="3" width="17.8984375" bestFit="1" customWidth="1"/>
    <col min="5" max="5" width="27" bestFit="1" customWidth="1"/>
    <col min="7" max="7" width="15" style="1" bestFit="1" customWidth="1"/>
    <col min="8" max="12" width="8.796875" style="1"/>
  </cols>
  <sheetData>
    <row r="2" spans="1:6" x14ac:dyDescent="0.3">
      <c r="A2" s="7" t="s">
        <v>13</v>
      </c>
      <c r="B2" s="7"/>
      <c r="C2" s="7"/>
      <c r="D2" s="7"/>
      <c r="E2" s="7"/>
    </row>
    <row r="3" spans="1:6" x14ac:dyDescent="0.3">
      <c r="A3" s="1"/>
      <c r="B3" s="1" t="s">
        <v>8</v>
      </c>
      <c r="C3" s="1" t="s">
        <v>3</v>
      </c>
      <c r="D3" s="1" t="s">
        <v>4</v>
      </c>
      <c r="E3" s="1" t="s">
        <v>27</v>
      </c>
      <c r="F3">
        <f>MIN(C4:C17,C21:C36)</f>
        <v>1.1223100516160294</v>
      </c>
    </row>
    <row r="4" spans="1:6" x14ac:dyDescent="0.3">
      <c r="A4" s="1"/>
      <c r="B4" s="1">
        <v>31</v>
      </c>
      <c r="C4" s="4">
        <v>1.223464396418698</v>
      </c>
      <c r="D4" s="4">
        <v>0.20168650369679667</v>
      </c>
      <c r="E4" s="4">
        <v>5.8338989032729849</v>
      </c>
      <c r="F4">
        <f>MAX(C4:C17,C21:C36)</f>
        <v>136.02407009240221</v>
      </c>
    </row>
    <row r="5" spans="1:6" x14ac:dyDescent="0.3">
      <c r="A5" s="1" t="s">
        <v>10</v>
      </c>
      <c r="B5" s="1">
        <v>32</v>
      </c>
      <c r="C5" s="4">
        <v>9.222514600275403</v>
      </c>
      <c r="D5" s="4">
        <v>2.2216477336021496</v>
      </c>
      <c r="E5" s="4">
        <v>7.10903731714924</v>
      </c>
    </row>
    <row r="6" spans="1:6" x14ac:dyDescent="0.3">
      <c r="A6" s="1">
        <v>4.8220000000000001</v>
      </c>
      <c r="B6" s="1">
        <v>33</v>
      </c>
      <c r="C6" s="1">
        <v>64.394611487350389</v>
      </c>
      <c r="D6" s="1">
        <v>4.1650299570528935</v>
      </c>
      <c r="E6" s="1">
        <v>8.5859670949550555</v>
      </c>
    </row>
    <row r="7" spans="1:6" x14ac:dyDescent="0.3">
      <c r="A7" s="1" t="s">
        <v>11</v>
      </c>
      <c r="B7" s="1">
        <v>34</v>
      </c>
      <c r="C7" s="1">
        <v>136.02407009240221</v>
      </c>
      <c r="D7" s="1">
        <v>4.9128318560494284</v>
      </c>
      <c r="E7" s="1">
        <v>13.489083305284877</v>
      </c>
    </row>
    <row r="8" spans="1:6" x14ac:dyDescent="0.3">
      <c r="A8" s="1">
        <v>1.3676999999999999</v>
      </c>
      <c r="C8" s="3">
        <v>1.1993783481535041</v>
      </c>
      <c r="D8" s="3">
        <v>0.1818033793577998</v>
      </c>
      <c r="E8" s="3">
        <v>4.5456539439186141</v>
      </c>
    </row>
    <row r="9" spans="1:6" x14ac:dyDescent="0.3">
      <c r="C9" s="3">
        <v>2.1482596478547427</v>
      </c>
      <c r="D9" s="3">
        <v>0.764658048230899</v>
      </c>
      <c r="E9" s="3">
        <v>4.7548251520283795</v>
      </c>
    </row>
    <row r="10" spans="1:6" x14ac:dyDescent="0.3">
      <c r="C10" s="3">
        <v>4.2998421266218507</v>
      </c>
      <c r="D10" s="3">
        <v>1.4585783072864098</v>
      </c>
      <c r="E10" s="3">
        <v>6.0878732095910042</v>
      </c>
    </row>
    <row r="11" spans="1:6" x14ac:dyDescent="0.3">
      <c r="C11" s="3">
        <v>8.8160385485663681</v>
      </c>
      <c r="D11" s="3">
        <v>2.1765726249697797</v>
      </c>
      <c r="E11" s="3">
        <v>5.4806493599171082</v>
      </c>
    </row>
    <row r="12" spans="1:6" x14ac:dyDescent="0.3">
      <c r="C12" s="3">
        <v>17.936909067885612</v>
      </c>
      <c r="D12" s="3">
        <v>2.8868605490265482</v>
      </c>
      <c r="E12" s="3">
        <v>6.3975116476703144</v>
      </c>
    </row>
    <row r="13" spans="1:6" x14ac:dyDescent="0.3">
      <c r="C13">
        <v>27.821151880253577</v>
      </c>
      <c r="D13">
        <v>3.3257965903920463</v>
      </c>
      <c r="E13">
        <v>6.5148007368891365</v>
      </c>
    </row>
    <row r="14" spans="1:6" x14ac:dyDescent="0.3">
      <c r="C14">
        <v>36.720877752999215</v>
      </c>
      <c r="D14">
        <v>3.603345469415375</v>
      </c>
      <c r="E14">
        <v>6.4261677499678118</v>
      </c>
    </row>
    <row r="15" spans="1:6" x14ac:dyDescent="0.3">
      <c r="C15">
        <v>47.654944147516488</v>
      </c>
      <c r="D15">
        <v>3.8639863843716218</v>
      </c>
      <c r="E15">
        <v>4.6066547395985635</v>
      </c>
    </row>
    <row r="16" spans="1:6" x14ac:dyDescent="0.3">
      <c r="C16">
        <v>68.856308373189989</v>
      </c>
      <c r="D16">
        <v>4.2320218458602943</v>
      </c>
      <c r="E16">
        <v>6.4839833089131682</v>
      </c>
    </row>
    <row r="17" spans="1:5" x14ac:dyDescent="0.3">
      <c r="C17">
        <v>105.77429147863478</v>
      </c>
      <c r="D17">
        <v>4.6613074982016105</v>
      </c>
      <c r="E17">
        <v>7.6686530099489127</v>
      </c>
    </row>
    <row r="19" spans="1:5" x14ac:dyDescent="0.3">
      <c r="A19" s="8" t="s">
        <v>15</v>
      </c>
      <c r="B19" s="8"/>
      <c r="C19" s="8"/>
      <c r="D19" s="8"/>
      <c r="E19" s="8"/>
    </row>
    <row r="20" spans="1:5" x14ac:dyDescent="0.3">
      <c r="A20" s="1"/>
      <c r="B20" s="1" t="s">
        <v>8</v>
      </c>
      <c r="C20" s="1" t="s">
        <v>3</v>
      </c>
      <c r="D20" s="1" t="s">
        <v>4</v>
      </c>
      <c r="E20" s="1" t="s">
        <v>27</v>
      </c>
    </row>
    <row r="21" spans="1:5" x14ac:dyDescent="0.3">
      <c r="A21" s="1"/>
      <c r="B21" s="1">
        <v>45</v>
      </c>
      <c r="C21" s="4">
        <v>1.1223100516160294</v>
      </c>
      <c r="D21" s="4">
        <v>0.1153891072648055</v>
      </c>
      <c r="E21" s="4">
        <v>3.4193121494026641</v>
      </c>
    </row>
    <row r="22" spans="1:5" x14ac:dyDescent="0.3">
      <c r="A22" s="1"/>
      <c r="B22" s="1">
        <v>46</v>
      </c>
      <c r="C22" s="4">
        <v>10.175796016468247</v>
      </c>
      <c r="D22" s="4">
        <v>2.320011960845382</v>
      </c>
      <c r="E22" s="4">
        <v>5.3338248177146355</v>
      </c>
    </row>
    <row r="23" spans="1:5" x14ac:dyDescent="0.3">
      <c r="A23" s="1" t="s">
        <v>10</v>
      </c>
      <c r="B23" s="1">
        <v>47</v>
      </c>
      <c r="C23" s="1">
        <v>27.610752748251553</v>
      </c>
      <c r="D23" s="1">
        <v>3.3182052891796734</v>
      </c>
      <c r="E23" s="1">
        <v>7.4779286606388702</v>
      </c>
    </row>
    <row r="24" spans="1:5" x14ac:dyDescent="0.3">
      <c r="A24" s="1">
        <v>2.86</v>
      </c>
      <c r="B24" s="1">
        <v>48</v>
      </c>
      <c r="C24" s="1">
        <v>51.800830817776131</v>
      </c>
      <c r="D24" s="1">
        <v>3.9474061880900218</v>
      </c>
      <c r="E24" s="1">
        <v>6.0866110169596679</v>
      </c>
    </row>
    <row r="25" spans="1:5" x14ac:dyDescent="0.3">
      <c r="A25" s="1" t="s">
        <v>11</v>
      </c>
      <c r="B25" s="1">
        <v>49</v>
      </c>
      <c r="C25" s="1">
        <v>85.630107761975566</v>
      </c>
      <c r="D25" s="1">
        <v>4.4500369474978436</v>
      </c>
      <c r="E25" s="1">
        <v>8.4916710421704078</v>
      </c>
    </row>
    <row r="26" spans="1:5" x14ac:dyDescent="0.3">
      <c r="A26" s="1">
        <v>1.4607000000000001</v>
      </c>
      <c r="B26" s="1">
        <v>68</v>
      </c>
      <c r="C26" s="1">
        <v>24.129692561766824</v>
      </c>
      <c r="D26" s="1">
        <v>3.1834431386426711</v>
      </c>
      <c r="E26" s="1">
        <v>8.9682221400606394</v>
      </c>
    </row>
    <row r="27" spans="1:5" x14ac:dyDescent="0.3">
      <c r="A27" s="1"/>
      <c r="B27" s="1"/>
      <c r="C27" s="4">
        <v>1.2746562332457738</v>
      </c>
      <c r="D27" s="5">
        <v>0.24267652127241049</v>
      </c>
      <c r="E27" s="5">
        <v>4.534599529859288</v>
      </c>
    </row>
    <row r="28" spans="1:5" x14ac:dyDescent="0.3">
      <c r="A28" s="1"/>
      <c r="B28" s="1"/>
      <c r="C28" s="4">
        <v>2.2160366016091646</v>
      </c>
      <c r="D28" s="5">
        <v>0.79572028572027842</v>
      </c>
      <c r="E28" s="5">
        <v>5.0285674557339801</v>
      </c>
    </row>
    <row r="29" spans="1:5" x14ac:dyDescent="0.3">
      <c r="A29" s="1"/>
      <c r="B29" s="1"/>
      <c r="C29" s="4">
        <v>4.9377466185527608</v>
      </c>
      <c r="D29" s="5">
        <v>1.596909077041196</v>
      </c>
      <c r="E29" s="5">
        <v>4.0448463405662904</v>
      </c>
    </row>
    <row r="30" spans="1:5" x14ac:dyDescent="0.3">
      <c r="A30" s="1"/>
      <c r="B30" s="1"/>
      <c r="C30" s="4">
        <v>8.1716734117538259</v>
      </c>
      <c r="D30" s="5">
        <v>2.1006737118584247</v>
      </c>
      <c r="E30" s="5">
        <v>5.1890240368577665</v>
      </c>
    </row>
    <row r="31" spans="1:5" x14ac:dyDescent="0.3">
      <c r="A31" s="1"/>
      <c r="B31" s="1"/>
      <c r="C31" s="4">
        <v>16.463368586120005</v>
      </c>
      <c r="D31" s="5">
        <v>2.8011378271730809</v>
      </c>
      <c r="E31" s="5">
        <v>4.5411558295218137</v>
      </c>
    </row>
    <row r="32" spans="1:5" x14ac:dyDescent="0.3">
      <c r="A32" s="1"/>
      <c r="B32" s="1"/>
      <c r="C32" s="1">
        <v>30.491578441813651</v>
      </c>
      <c r="D32" s="2">
        <v>3.4174505288242942</v>
      </c>
      <c r="E32" s="2">
        <v>6.4794746794002478</v>
      </c>
    </row>
    <row r="33" spans="1:6" x14ac:dyDescent="0.3">
      <c r="A33" s="1"/>
      <c r="B33" s="1"/>
      <c r="C33" s="1">
        <v>34.517111123213041</v>
      </c>
      <c r="D33" s="2">
        <v>3.5414551756684576</v>
      </c>
      <c r="E33" s="2">
        <v>6.0980363861177542</v>
      </c>
    </row>
    <row r="34" spans="1:6" x14ac:dyDescent="0.3">
      <c r="A34" s="1"/>
      <c r="B34" s="1"/>
      <c r="C34" s="1">
        <v>59.594245915026733</v>
      </c>
      <c r="D34" s="2">
        <v>4.0875590243606439</v>
      </c>
      <c r="E34" s="2">
        <v>6.009099688376744</v>
      </c>
    </row>
    <row r="35" spans="1:6" x14ac:dyDescent="0.3">
      <c r="A35" s="1"/>
      <c r="B35" s="1"/>
      <c r="C35" s="1">
        <v>62.073041122477591</v>
      </c>
      <c r="D35" s="2">
        <v>4.1283117742708981</v>
      </c>
      <c r="E35" s="2">
        <v>6.0521348294347526</v>
      </c>
    </row>
    <row r="36" spans="1:6" x14ac:dyDescent="0.3">
      <c r="A36" s="1"/>
      <c r="B36" s="1"/>
      <c r="C36" s="1">
        <v>122.25830044858687</v>
      </c>
      <c r="D36" s="2">
        <v>4.8061360233800157</v>
      </c>
      <c r="E36" s="2">
        <v>8.558099866710462</v>
      </c>
    </row>
    <row r="39" spans="1:6" x14ac:dyDescent="0.3">
      <c r="A39" s="8" t="s">
        <v>14</v>
      </c>
      <c r="B39" s="8"/>
      <c r="C39" s="8"/>
      <c r="D39" s="8"/>
      <c r="E39" s="8"/>
      <c r="F39">
        <f>MIN(C41:C54,C58:C72)</f>
        <v>1.0049214059606075</v>
      </c>
    </row>
    <row r="40" spans="1:6" x14ac:dyDescent="0.3">
      <c r="A40" s="1"/>
      <c r="B40" s="1" t="s">
        <v>8</v>
      </c>
      <c r="C40" s="1" t="s">
        <v>3</v>
      </c>
      <c r="D40" s="1" t="s">
        <v>4</v>
      </c>
      <c r="E40" s="1" t="s">
        <v>27</v>
      </c>
      <c r="F40">
        <f>MAX(C41:C54,C58:C72)</f>
        <v>109.51850805661353</v>
      </c>
    </row>
    <row r="41" spans="1:6" x14ac:dyDescent="0.3">
      <c r="A41" s="1"/>
      <c r="B41" s="1">
        <v>35</v>
      </c>
      <c r="C41" s="4">
        <v>1.3738701185907241</v>
      </c>
      <c r="D41" s="4">
        <v>0.31763166137775967</v>
      </c>
      <c r="E41" s="4">
        <v>6.9483634172530087</v>
      </c>
    </row>
    <row r="42" spans="1:6" x14ac:dyDescent="0.3">
      <c r="A42" s="1" t="s">
        <v>10</v>
      </c>
      <c r="B42" s="1">
        <v>36</v>
      </c>
      <c r="C42" s="4">
        <v>9.7895067320377649</v>
      </c>
      <c r="D42" s="4">
        <v>2.2813110703943829</v>
      </c>
      <c r="E42" s="4">
        <v>5.5473993572881595</v>
      </c>
    </row>
    <row r="43" spans="1:6" x14ac:dyDescent="0.3">
      <c r="A43" s="1">
        <v>5.8941999999999997</v>
      </c>
      <c r="B43" s="1">
        <v>37</v>
      </c>
      <c r="C43" s="1">
        <v>29.74810245761083</v>
      </c>
      <c r="D43" s="1">
        <v>3.3927653470199695</v>
      </c>
      <c r="E43" s="1">
        <v>7.2883011427555697</v>
      </c>
    </row>
    <row r="44" spans="1:6" x14ac:dyDescent="0.3">
      <c r="A44" s="1" t="s">
        <v>11</v>
      </c>
      <c r="B44" s="1">
        <v>38</v>
      </c>
      <c r="C44" s="1">
        <v>65.662776527364002</v>
      </c>
      <c r="D44" s="1">
        <v>4.1845321976150389</v>
      </c>
      <c r="E44" s="1">
        <v>8.26258423127633</v>
      </c>
    </row>
    <row r="45" spans="1:6" x14ac:dyDescent="0.3">
      <c r="A45" s="1">
        <v>0.50560000000000005</v>
      </c>
      <c r="B45" s="1">
        <v>39</v>
      </c>
      <c r="C45" s="1">
        <v>109.51850805661353</v>
      </c>
      <c r="D45" s="1">
        <v>4.6960935583217873</v>
      </c>
      <c r="E45" s="1">
        <v>8.9440311759861189</v>
      </c>
    </row>
    <row r="46" spans="1:6" x14ac:dyDescent="0.3">
      <c r="B46" s="1"/>
      <c r="C46" s="4">
        <v>1.0049214059606075</v>
      </c>
      <c r="D46" s="4">
        <v>4.9093354287520225E-3</v>
      </c>
      <c r="E46" s="4">
        <v>5.2691495019936863</v>
      </c>
    </row>
    <row r="47" spans="1:6" x14ac:dyDescent="0.3">
      <c r="C47" s="3">
        <v>2.0847519725495611</v>
      </c>
      <c r="D47" s="3">
        <v>0.73464989016489668</v>
      </c>
      <c r="E47" s="3">
        <v>5.4568502979947286</v>
      </c>
    </row>
    <row r="48" spans="1:6" x14ac:dyDescent="0.3">
      <c r="C48" s="3">
        <v>4.1788014738494654</v>
      </c>
      <c r="D48" s="3">
        <v>1.4300244766779722</v>
      </c>
      <c r="E48" s="3">
        <v>4.9379612761017473</v>
      </c>
    </row>
    <row r="49" spans="1:5" x14ac:dyDescent="0.3">
      <c r="C49" s="3">
        <v>8.721427761250931</v>
      </c>
      <c r="D49" s="3">
        <v>2.1657829586063349</v>
      </c>
      <c r="E49" s="3">
        <v>5.5381188171024585</v>
      </c>
    </row>
    <row r="50" spans="1:5" x14ac:dyDescent="0.3">
      <c r="C50" s="3">
        <v>17.0199067177521</v>
      </c>
      <c r="D50" s="3">
        <v>2.8343836423870887</v>
      </c>
      <c r="E50" s="3">
        <v>6.3966623530104201</v>
      </c>
    </row>
    <row r="51" spans="1:5" x14ac:dyDescent="0.3">
      <c r="C51">
        <v>25.449824517781728</v>
      </c>
      <c r="D51">
        <v>3.2367088477971895</v>
      </c>
      <c r="E51">
        <v>5.5141407814548282</v>
      </c>
    </row>
    <row r="52" spans="1:5" x14ac:dyDescent="0.3">
      <c r="C52">
        <v>35.46698303971796</v>
      </c>
      <c r="D52">
        <v>3.5686022084924485</v>
      </c>
      <c r="E52">
        <v>6.9160769141668599</v>
      </c>
    </row>
    <row r="53" spans="1:5" x14ac:dyDescent="0.3">
      <c r="C53">
        <v>67.814337148131614</v>
      </c>
      <c r="D53">
        <v>4.2167736349531593</v>
      </c>
      <c r="E53">
        <v>6.3293520639393277</v>
      </c>
    </row>
    <row r="54" spans="1:5" x14ac:dyDescent="0.3">
      <c r="C54">
        <v>105.05038994613625</v>
      </c>
      <c r="D54">
        <v>4.6544401392892247</v>
      </c>
      <c r="E54">
        <v>7.4410856647518928</v>
      </c>
    </row>
    <row r="56" spans="1:5" x14ac:dyDescent="0.3">
      <c r="A56" s="8" t="s">
        <v>16</v>
      </c>
      <c r="B56" s="8"/>
      <c r="C56" s="8"/>
      <c r="D56" s="8"/>
      <c r="E56" s="8"/>
    </row>
    <row r="57" spans="1:5" x14ac:dyDescent="0.3">
      <c r="A57" s="1"/>
      <c r="B57" s="1" t="s">
        <v>8</v>
      </c>
      <c r="C57" s="1" t="s">
        <v>3</v>
      </c>
      <c r="D57" s="1" t="s">
        <v>4</v>
      </c>
      <c r="E57" s="1" t="s">
        <v>27</v>
      </c>
    </row>
    <row r="58" spans="1:5" x14ac:dyDescent="0.3">
      <c r="A58" s="1" t="s">
        <v>12</v>
      </c>
      <c r="B58" s="1">
        <v>40</v>
      </c>
      <c r="C58" s="4">
        <v>1.361453502876659</v>
      </c>
      <c r="D58" s="4">
        <v>0.30855288115420398</v>
      </c>
      <c r="E58" s="4">
        <v>5.8985102830978651</v>
      </c>
    </row>
    <row r="59" spans="1:5" x14ac:dyDescent="0.3">
      <c r="A59" s="1" t="s">
        <v>10</v>
      </c>
      <c r="B59" s="1">
        <v>41</v>
      </c>
      <c r="C59" s="4">
        <v>11.714877080772336</v>
      </c>
      <c r="D59" s="4">
        <v>2.4608595794396964</v>
      </c>
      <c r="E59" s="4">
        <v>7.4975378328390434</v>
      </c>
    </row>
    <row r="60" spans="1:5" x14ac:dyDescent="0.3">
      <c r="A60" s="1">
        <v>5.2537000000000003</v>
      </c>
      <c r="B60" s="1">
        <v>42</v>
      </c>
      <c r="C60" s="1">
        <v>28.284636517241626</v>
      </c>
      <c r="D60" s="1">
        <v>3.3423187779874861</v>
      </c>
      <c r="E60" s="1">
        <v>4.4548400560123609</v>
      </c>
    </row>
    <row r="61" spans="1:5" x14ac:dyDescent="0.3">
      <c r="A61" s="1" t="s">
        <v>11</v>
      </c>
      <c r="B61" s="1">
        <v>43</v>
      </c>
      <c r="C61" s="1">
        <v>64.894956699203874</v>
      </c>
      <c r="D61" s="1">
        <v>4.1727699118955499</v>
      </c>
      <c r="E61" s="1">
        <v>7.5710949446085545</v>
      </c>
    </row>
    <row r="62" spans="1:5" x14ac:dyDescent="0.3">
      <c r="A62" s="1">
        <v>0.59130000000000005</v>
      </c>
      <c r="B62" s="1">
        <v>44</v>
      </c>
      <c r="C62" s="1">
        <v>106.67229313755976</v>
      </c>
      <c r="D62" s="1">
        <v>4.6697614538991497</v>
      </c>
      <c r="E62" s="1">
        <v>9.6894212852015951</v>
      </c>
    </row>
    <row r="63" spans="1:5" x14ac:dyDescent="0.3">
      <c r="A63" s="1"/>
      <c r="B63" s="1"/>
      <c r="C63" s="4">
        <v>1.0177213179620817</v>
      </c>
      <c r="D63" s="4">
        <v>1.7566126193059414E-2</v>
      </c>
      <c r="E63" s="4">
        <v>5.1123646722392531</v>
      </c>
    </row>
    <row r="64" spans="1:5" x14ac:dyDescent="0.3">
      <c r="A64" s="1"/>
      <c r="B64" s="1"/>
      <c r="C64" s="4">
        <v>2.3446053823179511</v>
      </c>
      <c r="D64" s="4">
        <v>0.85211710727606904</v>
      </c>
      <c r="E64" s="4">
        <v>6.531694203017592</v>
      </c>
    </row>
    <row r="65" spans="1:5" x14ac:dyDescent="0.3">
      <c r="A65" s="1"/>
      <c r="B65" s="1"/>
      <c r="C65" s="4">
        <v>4.117552285760258</v>
      </c>
      <c r="D65" s="4">
        <v>1.4152588814128975</v>
      </c>
      <c r="E65" s="4">
        <v>5.0165622423117897</v>
      </c>
    </row>
    <row r="66" spans="1:5" x14ac:dyDescent="0.3">
      <c r="A66" s="1"/>
      <c r="B66" s="1"/>
      <c r="C66" s="4">
        <v>9.579203281952946</v>
      </c>
      <c r="D66" s="4">
        <v>2.2595944238013175</v>
      </c>
      <c r="E66" s="4">
        <v>5.0610235393127789</v>
      </c>
    </row>
    <row r="67" spans="1:5" x14ac:dyDescent="0.3">
      <c r="A67" s="1"/>
      <c r="B67" s="1"/>
      <c r="C67" s="4">
        <v>19.21258164730958</v>
      </c>
      <c r="D67" s="4">
        <v>2.9555653585529948</v>
      </c>
      <c r="E67" s="4">
        <v>7.0446287750286354</v>
      </c>
    </row>
    <row r="68" spans="1:5" x14ac:dyDescent="0.3">
      <c r="A68" s="1"/>
      <c r="B68" s="1"/>
      <c r="C68" s="1">
        <v>28.475465314009234</v>
      </c>
      <c r="D68" s="1">
        <v>3.3490428503414074</v>
      </c>
      <c r="E68" s="1">
        <v>6.7629378964591922</v>
      </c>
    </row>
    <row r="69" spans="1:5" x14ac:dyDescent="0.3">
      <c r="A69" s="1"/>
      <c r="B69" s="1"/>
      <c r="C69" s="1">
        <v>36.557889415961448</v>
      </c>
      <c r="D69" s="1">
        <v>3.5988970155968301</v>
      </c>
      <c r="E69" s="1">
        <v>6.4890396528993168</v>
      </c>
    </row>
    <row r="70" spans="1:5" x14ac:dyDescent="0.3">
      <c r="A70" s="1"/>
      <c r="B70" s="1"/>
      <c r="C70" s="1">
        <v>55.598437476295707</v>
      </c>
      <c r="D70" s="1">
        <v>4.0181550979173197</v>
      </c>
      <c r="E70" s="1">
        <v>5.9768451829918634</v>
      </c>
    </row>
    <row r="71" spans="1:5" x14ac:dyDescent="0.3">
      <c r="A71" s="1"/>
      <c r="B71" s="1"/>
      <c r="C71" s="1">
        <v>68.113536198249676</v>
      </c>
      <c r="D71" s="1">
        <v>4.2211759628344199</v>
      </c>
      <c r="E71" s="1">
        <v>6.9248914209768699</v>
      </c>
    </row>
    <row r="72" spans="1:5" x14ac:dyDescent="0.3">
      <c r="A72" s="1"/>
      <c r="B72" s="1"/>
      <c r="C72" s="1">
        <v>102.35473440563487</v>
      </c>
      <c r="D72" s="1">
        <v>4.6284445680539372</v>
      </c>
      <c r="E72" s="1">
        <v>7.5913261759791038</v>
      </c>
    </row>
  </sheetData>
  <mergeCells count="4">
    <mergeCell ref="A2:E2"/>
    <mergeCell ref="A39:E39"/>
    <mergeCell ref="A56:E56"/>
    <mergeCell ref="A19:E1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53590-2C62-4689-87FA-0111A70F6820}">
  <dimension ref="D3:L20"/>
  <sheetViews>
    <sheetView workbookViewId="0">
      <selection activeCell="L13" sqref="L13"/>
    </sheetView>
  </sheetViews>
  <sheetFormatPr defaultRowHeight="14.4" x14ac:dyDescent="0.3"/>
  <cols>
    <col min="4" max="4" width="11.796875" bestFit="1" customWidth="1"/>
    <col min="10" max="10" width="10.69921875" bestFit="1" customWidth="1"/>
  </cols>
  <sheetData>
    <row r="3" spans="4:12" x14ac:dyDescent="0.3">
      <c r="E3" s="6" t="s">
        <v>7</v>
      </c>
      <c r="F3" s="6" t="s">
        <v>0</v>
      </c>
      <c r="G3" s="6" t="s">
        <v>17</v>
      </c>
      <c r="H3" s="6" t="s">
        <v>9</v>
      </c>
      <c r="I3" s="6" t="s">
        <v>18</v>
      </c>
      <c r="J3" s="6" t="s">
        <v>6</v>
      </c>
      <c r="K3" s="6" t="s">
        <v>24</v>
      </c>
    </row>
    <row r="4" spans="4:12" x14ac:dyDescent="0.3">
      <c r="D4" s="6" t="s">
        <v>19</v>
      </c>
      <c r="E4" s="6">
        <f>AVERAGE(E7:E15)</f>
        <v>8.215264284795504</v>
      </c>
      <c r="F4" s="6">
        <f>AVERAGE(F7:F16)</f>
        <v>6.104242458684503</v>
      </c>
      <c r="G4" s="6">
        <f>AVERAGE(G7:G20)</f>
        <v>5.1643414066574342</v>
      </c>
      <c r="H4" s="6">
        <f>AVERAGE(H7:H20)</f>
        <v>5.8754876120422272</v>
      </c>
      <c r="I4" s="6">
        <f>AVERAGE(I7:I14)</f>
        <v>6.3202873567063573</v>
      </c>
      <c r="J4" s="6">
        <f>AVERAGE(J7:J11)</f>
        <v>4.8617860028394047</v>
      </c>
      <c r="K4">
        <f>AVERAGE(F7:H20)</f>
        <v>5.6736850223326378</v>
      </c>
      <c r="L4">
        <f>AVERAGE(I7:J14)</f>
        <v>5.759325297526761</v>
      </c>
    </row>
    <row r="5" spans="4:12" x14ac:dyDescent="0.3">
      <c r="D5" s="6" t="s">
        <v>23</v>
      </c>
      <c r="E5" s="6">
        <f>($E$4-E4)/$E$4*100</f>
        <v>0</v>
      </c>
      <c r="F5" s="6">
        <f t="shared" ref="F5:L5" si="0">($E$4-F4)/$E$4*100</f>
        <v>25.696334931281505</v>
      </c>
      <c r="G5" s="6">
        <f t="shared" si="0"/>
        <v>37.137245648744383</v>
      </c>
      <c r="H5" s="6">
        <f t="shared" si="0"/>
        <v>28.48084482301617</v>
      </c>
      <c r="I5" s="6">
        <f t="shared" si="0"/>
        <v>23.066536418022451</v>
      </c>
      <c r="J5" s="6">
        <f t="shared" si="0"/>
        <v>40.820090087212272</v>
      </c>
      <c r="K5" s="6">
        <f t="shared" si="0"/>
        <v>30.937279366249037</v>
      </c>
      <c r="L5" s="6">
        <f t="shared" si="0"/>
        <v>29.894826290787758</v>
      </c>
    </row>
    <row r="6" spans="4:12" x14ac:dyDescent="0.3">
      <c r="D6" s="6" t="s">
        <v>22</v>
      </c>
      <c r="E6" s="6">
        <f>STDEV(E7:E15)</f>
        <v>1.3346531653877249</v>
      </c>
      <c r="F6" s="6">
        <f>STDEV(F7:F16)</f>
        <v>1.6600503099646271</v>
      </c>
      <c r="G6" s="6">
        <f>STDEV(G7:G20)</f>
        <v>0.9760752474060983</v>
      </c>
      <c r="H6" s="6">
        <f>STDEV(H7:H20)</f>
        <v>0.85388434610107122</v>
      </c>
      <c r="I6" s="6">
        <f>STDEV(I7:I14)</f>
        <v>0.818373574569499</v>
      </c>
      <c r="J6" s="6">
        <f>STDEV(J7:J11)</f>
        <v>0.72668342706903732</v>
      </c>
    </row>
    <row r="7" spans="4:12" x14ac:dyDescent="0.3">
      <c r="E7">
        <v>9.5219901223081003</v>
      </c>
      <c r="F7">
        <v>7.6286281598249559</v>
      </c>
      <c r="G7">
        <v>5.8338989032729849</v>
      </c>
      <c r="H7">
        <v>6.9483634172530087</v>
      </c>
      <c r="I7">
        <v>7.2028436335272019</v>
      </c>
      <c r="J7">
        <v>3.9828525393091652</v>
      </c>
    </row>
    <row r="8" spans="4:12" x14ac:dyDescent="0.3">
      <c r="E8">
        <v>7.5336237728762221</v>
      </c>
      <c r="F8">
        <v>5.826075900407294</v>
      </c>
      <c r="G8">
        <v>7.10903731714924</v>
      </c>
      <c r="H8">
        <v>5.5473993572881595</v>
      </c>
      <c r="I8">
        <v>7.5904191272702741</v>
      </c>
      <c r="J8">
        <v>5.0593492465611556</v>
      </c>
    </row>
    <row r="9" spans="4:12" x14ac:dyDescent="0.3">
      <c r="E9">
        <v>9.3584395245169745</v>
      </c>
      <c r="F9">
        <v>1.89697208419584</v>
      </c>
      <c r="G9">
        <v>4.5456539439186141</v>
      </c>
      <c r="H9">
        <v>5.2691495019936863</v>
      </c>
      <c r="I9">
        <v>6.6786509969382788</v>
      </c>
      <c r="J9">
        <v>5.9084985341567462</v>
      </c>
    </row>
    <row r="10" spans="4:12" x14ac:dyDescent="0.3">
      <c r="E10">
        <v>7.0317878819200148</v>
      </c>
      <c r="F10">
        <v>6.4800883766564299</v>
      </c>
      <c r="G10">
        <v>4.7548251520283795</v>
      </c>
      <c r="H10">
        <v>5.4568502979947286</v>
      </c>
      <c r="I10">
        <v>6.3265386775294816</v>
      </c>
      <c r="J10">
        <v>4.9421503186643765</v>
      </c>
    </row>
    <row r="11" spans="4:12" x14ac:dyDescent="0.3">
      <c r="E11">
        <v>7.0338052303155028</v>
      </c>
      <c r="F11">
        <v>5.5141157233998728</v>
      </c>
      <c r="G11">
        <v>6.0878732095910042</v>
      </c>
      <c r="H11">
        <v>4.9379612761017473</v>
      </c>
      <c r="I11">
        <v>5.0528262992067674</v>
      </c>
      <c r="J11">
        <v>4.4160793755055812</v>
      </c>
    </row>
    <row r="12" spans="4:12" x14ac:dyDescent="0.3">
      <c r="E12">
        <v>9.3656347497203871</v>
      </c>
      <c r="F12">
        <v>6.8634941844162869</v>
      </c>
      <c r="G12">
        <v>5.4806493599171082</v>
      </c>
      <c r="H12">
        <v>5.5381188171024585</v>
      </c>
      <c r="I12">
        <v>5.7939272621060391</v>
      </c>
    </row>
    <row r="13" spans="4:12" x14ac:dyDescent="0.3">
      <c r="E13">
        <v>5.9431391788560122</v>
      </c>
      <c r="F13">
        <v>6.8062970733098913</v>
      </c>
      <c r="G13">
        <v>6.3975116476703144</v>
      </c>
      <c r="H13">
        <v>6.3966623530104201</v>
      </c>
      <c r="I13">
        <v>6.0641821213193374</v>
      </c>
    </row>
    <row r="14" spans="4:12" x14ac:dyDescent="0.3">
      <c r="E14">
        <v>9.1535679797042384</v>
      </c>
      <c r="F14">
        <v>5.7565796529399647</v>
      </c>
      <c r="G14">
        <v>3.4193121494026641</v>
      </c>
      <c r="H14">
        <v>5.8985102830978651</v>
      </c>
      <c r="I14">
        <v>5.8529107357534818</v>
      </c>
    </row>
    <row r="15" spans="4:12" x14ac:dyDescent="0.3">
      <c r="E15">
        <v>8.9953901229420765</v>
      </c>
      <c r="F15">
        <v>7.8039096020590693</v>
      </c>
      <c r="G15">
        <v>5.3338248177146355</v>
      </c>
      <c r="H15">
        <v>7.4975378328390434</v>
      </c>
    </row>
    <row r="16" spans="4:12" x14ac:dyDescent="0.3">
      <c r="F16">
        <v>6.4662638296354222</v>
      </c>
      <c r="G16">
        <v>4.534599529859288</v>
      </c>
      <c r="H16">
        <v>5.1123646722392531</v>
      </c>
    </row>
    <row r="17" spans="7:8" x14ac:dyDescent="0.3">
      <c r="G17">
        <v>5.0285674557339801</v>
      </c>
      <c r="H17">
        <v>6.531694203017592</v>
      </c>
    </row>
    <row r="18" spans="7:8" x14ac:dyDescent="0.3">
      <c r="G18">
        <v>4.0448463405662904</v>
      </c>
      <c r="H18">
        <v>5.0165622423117897</v>
      </c>
    </row>
    <row r="19" spans="7:8" x14ac:dyDescent="0.3">
      <c r="G19">
        <v>5.1890240368577665</v>
      </c>
      <c r="H19">
        <v>5.0610235393127789</v>
      </c>
    </row>
    <row r="20" spans="7:8" x14ac:dyDescent="0.3">
      <c r="G20">
        <v>4.5411558295218137</v>
      </c>
      <c r="H20">
        <v>7.0446287750286354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85A8A-5D45-4739-9093-6FBBE2F27305}">
  <dimension ref="C2:V57"/>
  <sheetViews>
    <sheetView topLeftCell="I1" workbookViewId="0">
      <selection activeCell="V21" sqref="V21"/>
    </sheetView>
  </sheetViews>
  <sheetFormatPr defaultRowHeight="14.4" x14ac:dyDescent="0.3"/>
  <cols>
    <col min="2" max="4" width="8.796875" customWidth="1"/>
    <col min="6" max="6" width="9.59765625" bestFit="1" customWidth="1"/>
    <col min="8" max="8" width="9.59765625" bestFit="1" customWidth="1"/>
    <col min="10" max="10" width="9.59765625" bestFit="1" customWidth="1"/>
    <col min="12" max="12" width="9.59765625" bestFit="1" customWidth="1"/>
    <col min="14" max="14" width="9.59765625" bestFit="1" customWidth="1"/>
    <col min="16" max="16" width="9.59765625" bestFit="1" customWidth="1"/>
  </cols>
  <sheetData>
    <row r="2" spans="5:16" x14ac:dyDescent="0.3">
      <c r="E2" t="s">
        <v>7</v>
      </c>
      <c r="G2" t="s">
        <v>0</v>
      </c>
      <c r="I2" t="s">
        <v>17</v>
      </c>
      <c r="K2" t="s">
        <v>9</v>
      </c>
      <c r="M2" t="s">
        <v>18</v>
      </c>
      <c r="O2" t="s">
        <v>6</v>
      </c>
    </row>
    <row r="3" spans="5:16" x14ac:dyDescent="0.3">
      <c r="E3" t="s">
        <v>20</v>
      </c>
      <c r="F3" t="s">
        <v>21</v>
      </c>
      <c r="G3" t="s">
        <v>20</v>
      </c>
      <c r="H3" t="s">
        <v>21</v>
      </c>
      <c r="I3" t="s">
        <v>20</v>
      </c>
      <c r="J3" t="s">
        <v>21</v>
      </c>
      <c r="K3" t="s">
        <v>20</v>
      </c>
      <c r="L3" t="s">
        <v>21</v>
      </c>
      <c r="M3" t="s">
        <v>20</v>
      </c>
      <c r="N3" t="s">
        <v>21</v>
      </c>
      <c r="O3" t="s">
        <v>20</v>
      </c>
      <c r="P3" t="s">
        <v>21</v>
      </c>
    </row>
    <row r="4" spans="5:16" x14ac:dyDescent="0.3">
      <c r="E4">
        <v>21.00462176062581</v>
      </c>
      <c r="F4">
        <v>7.0365637764080455</v>
      </c>
      <c r="G4">
        <v>23.043946705297234</v>
      </c>
      <c r="H4">
        <v>7.3932825063079868</v>
      </c>
      <c r="I4">
        <v>64.394611487350389</v>
      </c>
      <c r="J4">
        <v>8.5859670949550555</v>
      </c>
      <c r="K4" s="1">
        <v>29.74810245761083</v>
      </c>
      <c r="L4" s="1">
        <v>7.2883011427555697</v>
      </c>
      <c r="M4">
        <v>20.685144336137011</v>
      </c>
      <c r="N4">
        <v>6.6709737303845351</v>
      </c>
      <c r="O4">
        <v>26.026504589017975</v>
      </c>
      <c r="P4">
        <v>5.0101131600195439</v>
      </c>
    </row>
    <row r="5" spans="5:16" x14ac:dyDescent="0.3">
      <c r="E5">
        <v>52.673091073583812</v>
      </c>
      <c r="F5">
        <v>11.851471575165712</v>
      </c>
      <c r="G5">
        <v>40.227090856548131</v>
      </c>
      <c r="H5">
        <v>5.229533320901222</v>
      </c>
      <c r="I5">
        <v>136.02407009240221</v>
      </c>
      <c r="J5">
        <v>13.489083305284877</v>
      </c>
      <c r="K5" s="1">
        <v>65.662776527364002</v>
      </c>
      <c r="L5" s="1">
        <v>8.26258423127633</v>
      </c>
      <c r="M5">
        <v>41.344201056890483</v>
      </c>
      <c r="N5">
        <v>5.7192937336546734</v>
      </c>
      <c r="O5">
        <v>33.027583740611938</v>
      </c>
      <c r="P5">
        <v>4.5963488532251615</v>
      </c>
    </row>
    <row r="6" spans="5:16" x14ac:dyDescent="0.3">
      <c r="E6">
        <v>72.985441854925469</v>
      </c>
      <c r="F6">
        <v>8.8190936338609056</v>
      </c>
      <c r="G6">
        <v>63.050111998783237</v>
      </c>
      <c r="H6">
        <v>7.8812813455642177</v>
      </c>
      <c r="I6">
        <v>27.821151880253577</v>
      </c>
      <c r="J6">
        <v>6.5148007368891365</v>
      </c>
      <c r="K6" s="1">
        <v>109.51850805661353</v>
      </c>
      <c r="L6" s="1">
        <v>8.9440311759861189</v>
      </c>
      <c r="M6">
        <v>64.530954353715174</v>
      </c>
      <c r="N6">
        <v>7.6361797381345706</v>
      </c>
      <c r="O6">
        <v>53.659422030187812</v>
      </c>
      <c r="P6">
        <v>5.4106702962537714</v>
      </c>
    </row>
    <row r="7" spans="5:16" x14ac:dyDescent="0.3">
      <c r="E7">
        <v>76.750831921606903</v>
      </c>
      <c r="F7">
        <v>7.2273859125254161</v>
      </c>
      <c r="G7">
        <v>85.029616893458481</v>
      </c>
      <c r="H7">
        <v>8.7864130834556455</v>
      </c>
      <c r="I7">
        <v>36.720877752999215</v>
      </c>
      <c r="J7">
        <v>6.4261677499678118</v>
      </c>
      <c r="K7">
        <v>25.449824517781728</v>
      </c>
      <c r="L7">
        <v>5.5141407814548282</v>
      </c>
      <c r="M7">
        <v>90.587579063419568</v>
      </c>
      <c r="N7">
        <v>9.3607371050337598</v>
      </c>
      <c r="O7">
        <v>69.865134677879439</v>
      </c>
      <c r="P7">
        <v>5.7638862965192068</v>
      </c>
    </row>
    <row r="8" spans="5:16" x14ac:dyDescent="0.3">
      <c r="E8">
        <v>150.30428538157295</v>
      </c>
      <c r="F8">
        <v>13.151653916036</v>
      </c>
      <c r="G8">
        <v>111.02239821715209</v>
      </c>
      <c r="H8">
        <v>10.73218878119903</v>
      </c>
      <c r="I8">
        <v>47.654944147516488</v>
      </c>
      <c r="J8">
        <v>4.6066547395985635</v>
      </c>
      <c r="K8">
        <v>35.46698303971796</v>
      </c>
      <c r="L8">
        <v>6.9160769141668599</v>
      </c>
      <c r="M8">
        <v>104.83682779543507</v>
      </c>
      <c r="N8">
        <v>9.9595205602277002</v>
      </c>
      <c r="O8">
        <v>106.51235050300758</v>
      </c>
      <c r="P8">
        <v>6.8345575326175299</v>
      </c>
    </row>
    <row r="9" spans="5:16" x14ac:dyDescent="0.3">
      <c r="E9">
        <v>21.30089942870184</v>
      </c>
      <c r="F9">
        <v>8.3073690606758941</v>
      </c>
      <c r="G9">
        <v>133.83622094449038</v>
      </c>
      <c r="H9">
        <v>10.818451669741146</v>
      </c>
      <c r="I9">
        <v>68.856308373189989</v>
      </c>
      <c r="J9">
        <v>6.4839833089131682</v>
      </c>
      <c r="K9">
        <v>67.814337148131614</v>
      </c>
      <c r="L9">
        <v>6.3293520639393277</v>
      </c>
      <c r="M9">
        <v>93.782642994709278</v>
      </c>
      <c r="N9">
        <v>8.9875230674092084</v>
      </c>
    </row>
    <row r="10" spans="5:16" x14ac:dyDescent="0.3">
      <c r="E10">
        <v>38.371211355428706</v>
      </c>
      <c r="F10">
        <v>8.5056372369657129</v>
      </c>
      <c r="G10">
        <v>27.580851882140262</v>
      </c>
      <c r="H10">
        <v>3.6544709174178349</v>
      </c>
      <c r="I10">
        <v>105.77429147863478</v>
      </c>
      <c r="J10">
        <v>7.6686530099489127</v>
      </c>
      <c r="K10">
        <v>105.05038994613625</v>
      </c>
      <c r="L10">
        <v>7.4410856647518928</v>
      </c>
      <c r="M10">
        <v>28.390089079450462</v>
      </c>
      <c r="N10">
        <v>5.6070549336193682</v>
      </c>
    </row>
    <row r="11" spans="5:16" x14ac:dyDescent="0.3">
      <c r="E11">
        <v>59.453237676101196</v>
      </c>
      <c r="F11">
        <v>9.1161831739165819</v>
      </c>
      <c r="G11">
        <v>48.200207612182211</v>
      </c>
      <c r="H11">
        <v>5.4225352906937045</v>
      </c>
      <c r="I11">
        <v>27.610752748251553</v>
      </c>
      <c r="J11">
        <v>7.4779286606388702</v>
      </c>
      <c r="K11" s="1">
        <v>28.284636517241626</v>
      </c>
      <c r="L11" s="1">
        <v>4.4548400560123609</v>
      </c>
      <c r="M11">
        <v>42.030773426129464</v>
      </c>
      <c r="N11">
        <v>4.6233952523899893</v>
      </c>
    </row>
    <row r="12" spans="5:16" x14ac:dyDescent="0.3">
      <c r="E12">
        <v>81.244339526164396</v>
      </c>
      <c r="F12">
        <v>10.087861026621459</v>
      </c>
      <c r="G12">
        <v>44.739891033338907</v>
      </c>
      <c r="H12">
        <v>4.995965494219182</v>
      </c>
      <c r="I12">
        <v>51.800830817776131</v>
      </c>
      <c r="J12">
        <v>6.0866110169596679</v>
      </c>
      <c r="K12" s="1">
        <v>64.894956699203874</v>
      </c>
      <c r="L12" s="1">
        <v>7.5710949446085545</v>
      </c>
      <c r="M12">
        <v>48.211629829227164</v>
      </c>
      <c r="N12">
        <v>5.1024087200244628</v>
      </c>
    </row>
    <row r="13" spans="5:16" x14ac:dyDescent="0.3">
      <c r="E13">
        <v>81.893381904968393</v>
      </c>
      <c r="F13">
        <v>9.6224935517407832</v>
      </c>
      <c r="G13">
        <v>89.631170301802712</v>
      </c>
      <c r="H13">
        <v>8.7390583380021472</v>
      </c>
      <c r="I13">
        <v>85.630107761975566</v>
      </c>
      <c r="J13">
        <v>8.4916710421704078</v>
      </c>
      <c r="K13" s="1">
        <v>106.67229313755976</v>
      </c>
      <c r="L13" s="1">
        <v>9.6894212852015951</v>
      </c>
      <c r="M13">
        <v>73.025303145677668</v>
      </c>
      <c r="N13">
        <v>6.8765645140113136</v>
      </c>
    </row>
    <row r="14" spans="5:16" x14ac:dyDescent="0.3">
      <c r="E14">
        <v>121.35523807885509</v>
      </c>
      <c r="F14">
        <v>10.214088351570267</v>
      </c>
      <c r="G14">
        <v>84.990295818043109</v>
      </c>
      <c r="H14">
        <v>7.7907942632194915</v>
      </c>
      <c r="I14">
        <v>24.129692561766824</v>
      </c>
      <c r="J14">
        <v>8.9682221400606394</v>
      </c>
      <c r="K14" s="1">
        <v>28.475465314009234</v>
      </c>
      <c r="L14" s="1">
        <v>6.7629378964591922</v>
      </c>
      <c r="M14">
        <v>97.385833385624707</v>
      </c>
      <c r="N14">
        <v>6.6547132608774415</v>
      </c>
    </row>
    <row r="15" spans="5:16" x14ac:dyDescent="0.3">
      <c r="G15">
        <v>26.688923738690001</v>
      </c>
      <c r="H15">
        <v>4.2702371964493571</v>
      </c>
      <c r="I15">
        <v>30.491578441813651</v>
      </c>
      <c r="J15">
        <v>6.4794746794002478</v>
      </c>
      <c r="K15" s="1">
        <v>36.557889415961448</v>
      </c>
      <c r="L15" s="1">
        <v>6.4890396528993168</v>
      </c>
    </row>
    <row r="16" spans="5:16" x14ac:dyDescent="0.3">
      <c r="G16">
        <v>38.90976121614603</v>
      </c>
      <c r="H16">
        <v>5.4149536868840311</v>
      </c>
      <c r="I16">
        <v>34.517111123213041</v>
      </c>
      <c r="J16">
        <v>6.0980363861177542</v>
      </c>
      <c r="K16" s="1">
        <v>55.598437476295707</v>
      </c>
      <c r="L16" s="1">
        <v>5.9768451829918634</v>
      </c>
    </row>
    <row r="17" spans="3:22" x14ac:dyDescent="0.3">
      <c r="G17">
        <v>32.35982958250252</v>
      </c>
      <c r="H17">
        <v>6.9843452565620838</v>
      </c>
      <c r="I17">
        <v>59.594245915026733</v>
      </c>
      <c r="J17">
        <v>6.009099688376744</v>
      </c>
      <c r="K17" s="1">
        <v>68.113536198249676</v>
      </c>
      <c r="L17" s="1">
        <v>6.9248914209768699</v>
      </c>
    </row>
    <row r="18" spans="3:22" x14ac:dyDescent="0.3">
      <c r="G18">
        <v>68.37742012443384</v>
      </c>
      <c r="H18">
        <v>7.0087009880303501</v>
      </c>
      <c r="I18">
        <v>62.073041122477591</v>
      </c>
      <c r="J18">
        <v>6.0521348294347526</v>
      </c>
      <c r="K18" s="1">
        <v>102.35473440563487</v>
      </c>
      <c r="L18" s="1">
        <v>7.5913261759791038</v>
      </c>
    </row>
    <row r="19" spans="3:22" x14ac:dyDescent="0.3">
      <c r="G19">
        <v>69.66811569462817</v>
      </c>
      <c r="H19">
        <v>6.9087700117242381</v>
      </c>
      <c r="I19">
        <v>122.25830044858687</v>
      </c>
      <c r="J19">
        <v>8.558099866710462</v>
      </c>
    </row>
    <row r="20" spans="3:22" x14ac:dyDescent="0.3">
      <c r="C20" s="6" t="s">
        <v>25</v>
      </c>
    </row>
    <row r="21" spans="3:22" x14ac:dyDescent="0.3">
      <c r="E21" t="s">
        <v>7</v>
      </c>
      <c r="H21" t="s">
        <v>0</v>
      </c>
      <c r="K21" t="s">
        <v>17</v>
      </c>
      <c r="N21" t="s">
        <v>9</v>
      </c>
      <c r="Q21" t="s">
        <v>18</v>
      </c>
      <c r="T21" t="s">
        <v>6</v>
      </c>
    </row>
    <row r="22" spans="3:22" x14ac:dyDescent="0.3">
      <c r="E22" t="s">
        <v>20</v>
      </c>
      <c r="F22">
        <f>MAX(F23:F33)</f>
        <v>13.151653916036</v>
      </c>
      <c r="H22" t="s">
        <v>20</v>
      </c>
      <c r="I22">
        <f>MAX(I23:I38)</f>
        <v>10.818451669741146</v>
      </c>
      <c r="K22" t="s">
        <v>20</v>
      </c>
      <c r="L22">
        <f>MAX(L23:L38)</f>
        <v>13.489083305284877</v>
      </c>
      <c r="N22" t="s">
        <v>20</v>
      </c>
      <c r="O22">
        <f>MAX(O23:O37)</f>
        <v>9.6894212852015951</v>
      </c>
      <c r="Q22" t="s">
        <v>20</v>
      </c>
      <c r="R22">
        <f>MAX(R23:R33)</f>
        <v>9.9595205602277002</v>
      </c>
      <c r="T22" t="s">
        <v>20</v>
      </c>
      <c r="U22">
        <f>MAX(U23:U27)</f>
        <v>6.8345575326175299</v>
      </c>
    </row>
    <row r="23" spans="3:22" x14ac:dyDescent="0.3">
      <c r="E23">
        <v>21.00462176062581</v>
      </c>
      <c r="F23">
        <v>7.0365637764080455</v>
      </c>
      <c r="G23">
        <f>F23/$F$22*100</f>
        <v>53.503261425000417</v>
      </c>
      <c r="H23">
        <v>23.043946705297234</v>
      </c>
      <c r="I23">
        <v>7.3932825063079868</v>
      </c>
      <c r="J23">
        <f>I23/$I$22*100</f>
        <v>68.339562185102281</v>
      </c>
      <c r="K23">
        <v>64.394611487350389</v>
      </c>
      <c r="L23">
        <v>8.5859670949550555</v>
      </c>
      <c r="M23">
        <f>L23/$L$22*100</f>
        <v>63.651227445464485</v>
      </c>
      <c r="N23" s="1">
        <v>29.74810245761083</v>
      </c>
      <c r="O23" s="1">
        <v>7.2883011427555697</v>
      </c>
      <c r="P23">
        <f>O23/$O$22*100</f>
        <v>75.219158381386563</v>
      </c>
      <c r="Q23">
        <v>20.685144336137011</v>
      </c>
      <c r="R23">
        <v>6.6709737303845351</v>
      </c>
      <c r="S23">
        <f>R23/$R$22*100</f>
        <v>66.980872121740163</v>
      </c>
      <c r="T23">
        <v>26.026504589017975</v>
      </c>
      <c r="U23">
        <v>5.0101131600195439</v>
      </c>
      <c r="V23">
        <f>U23/$U$22*100</f>
        <v>73.305596391705961</v>
      </c>
    </row>
    <row r="24" spans="3:22" x14ac:dyDescent="0.3">
      <c r="E24">
        <v>52.673091073583812</v>
      </c>
      <c r="F24">
        <v>11.851471575165712</v>
      </c>
      <c r="G24">
        <f t="shared" ref="G24:G33" si="0">F24/$F$22*100</f>
        <v>90.113925220576576</v>
      </c>
      <c r="H24">
        <v>40.227090856548131</v>
      </c>
      <c r="I24">
        <v>5.229533320901222</v>
      </c>
      <c r="J24">
        <f t="shared" ref="J24:J38" si="1">I24/$I$22*100</f>
        <v>48.33901819359285</v>
      </c>
      <c r="K24">
        <v>136.02407009240221</v>
      </c>
      <c r="L24">
        <v>13.489083305284877</v>
      </c>
      <c r="M24">
        <f t="shared" ref="M24:M38" si="2">L24/$L$22*100</f>
        <v>100</v>
      </c>
      <c r="N24" s="1">
        <v>65.662776527364002</v>
      </c>
      <c r="O24" s="1">
        <v>8.26258423127633</v>
      </c>
      <c r="P24">
        <f t="shared" ref="P24:P37" si="3">O24/$O$22*100</f>
        <v>85.274279939665362</v>
      </c>
      <c r="Q24">
        <v>41.344201056890483</v>
      </c>
      <c r="R24">
        <v>5.7192937336546734</v>
      </c>
      <c r="S24">
        <f t="shared" ref="S24:S33" si="4">R24/$R$22*100</f>
        <v>57.425392106664972</v>
      </c>
      <c r="T24">
        <v>33.027583740611938</v>
      </c>
      <c r="U24">
        <v>4.5963488532251615</v>
      </c>
      <c r="V24">
        <f t="shared" ref="V24:V27" si="5">U24/$U$22*100</f>
        <v>67.251593556559484</v>
      </c>
    </row>
    <row r="25" spans="3:22" x14ac:dyDescent="0.3">
      <c r="E25">
        <v>72.985441854925469</v>
      </c>
      <c r="F25">
        <v>8.8190936338609056</v>
      </c>
      <c r="G25">
        <f t="shared" si="0"/>
        <v>67.056916872695822</v>
      </c>
      <c r="H25">
        <v>63.050111998783237</v>
      </c>
      <c r="I25">
        <v>7.8812813455642177</v>
      </c>
      <c r="J25">
        <f t="shared" si="1"/>
        <v>72.850363306681885</v>
      </c>
      <c r="K25">
        <v>27.821151880253577</v>
      </c>
      <c r="L25">
        <v>6.5148007368891365</v>
      </c>
      <c r="M25">
        <f t="shared" si="2"/>
        <v>48.296838187193252</v>
      </c>
      <c r="N25" s="1">
        <v>109.51850805661353</v>
      </c>
      <c r="O25" s="1">
        <v>8.9440311759861189</v>
      </c>
      <c r="P25">
        <f t="shared" si="3"/>
        <v>92.307176174144772</v>
      </c>
      <c r="Q25">
        <v>64.530954353715174</v>
      </c>
      <c r="R25">
        <v>7.6361797381345706</v>
      </c>
      <c r="S25">
        <f t="shared" si="4"/>
        <v>76.672161997725595</v>
      </c>
      <c r="T25">
        <v>53.659422030187812</v>
      </c>
      <c r="U25">
        <v>5.4106702962537714</v>
      </c>
      <c r="V25">
        <f t="shared" si="5"/>
        <v>79.166358179467522</v>
      </c>
    </row>
    <row r="26" spans="3:22" x14ac:dyDescent="0.3">
      <c r="E26">
        <v>76.750831921606903</v>
      </c>
      <c r="F26">
        <v>7.2273859125254161</v>
      </c>
      <c r="G26">
        <f t="shared" si="0"/>
        <v>54.95419784209011</v>
      </c>
      <c r="H26">
        <v>85.029616893458481</v>
      </c>
      <c r="I26">
        <v>8.7864130834556455</v>
      </c>
      <c r="J26">
        <f t="shared" si="1"/>
        <v>81.216918572839347</v>
      </c>
      <c r="K26">
        <v>36.720877752999215</v>
      </c>
      <c r="L26">
        <v>6.4261677499678118</v>
      </c>
      <c r="M26">
        <f t="shared" si="2"/>
        <v>47.639766205981608</v>
      </c>
      <c r="N26">
        <v>25.449824517781728</v>
      </c>
      <c r="O26">
        <v>5.5141407814548282</v>
      </c>
      <c r="P26">
        <f t="shared" si="3"/>
        <v>56.90887638332368</v>
      </c>
      <c r="Q26">
        <v>90.587579063419568</v>
      </c>
      <c r="R26">
        <v>9.3607371050337598</v>
      </c>
      <c r="S26">
        <f t="shared" si="4"/>
        <v>93.987828514706635</v>
      </c>
      <c r="T26">
        <v>69.865134677879439</v>
      </c>
      <c r="U26">
        <v>5.7638862965192068</v>
      </c>
      <c r="V26">
        <f t="shared" si="5"/>
        <v>84.334446948634096</v>
      </c>
    </row>
    <row r="27" spans="3:22" x14ac:dyDescent="0.3">
      <c r="E27">
        <v>150.30428538157295</v>
      </c>
      <c r="F27">
        <v>13.151653916036</v>
      </c>
      <c r="G27">
        <f t="shared" si="0"/>
        <v>100</v>
      </c>
      <c r="H27">
        <v>111.02239821715209</v>
      </c>
      <c r="I27">
        <v>10.73218878119903</v>
      </c>
      <c r="J27">
        <f t="shared" si="1"/>
        <v>99.202631844412721</v>
      </c>
      <c r="K27">
        <v>47.654944147516488</v>
      </c>
      <c r="L27">
        <v>4.6066547395985635</v>
      </c>
      <c r="M27">
        <f t="shared" si="2"/>
        <v>34.150984431934866</v>
      </c>
      <c r="N27">
        <v>35.46698303971796</v>
      </c>
      <c r="O27">
        <v>6.9160769141668599</v>
      </c>
      <c r="P27">
        <f t="shared" si="3"/>
        <v>71.377605644308261</v>
      </c>
      <c r="Q27">
        <v>104.83682779543507</v>
      </c>
      <c r="R27">
        <v>9.9595205602277002</v>
      </c>
      <c r="S27">
        <f t="shared" si="4"/>
        <v>100</v>
      </c>
      <c r="T27">
        <v>106.51235050300758</v>
      </c>
      <c r="U27">
        <v>6.8345575326175299</v>
      </c>
      <c r="V27">
        <f t="shared" si="5"/>
        <v>100</v>
      </c>
    </row>
    <row r="28" spans="3:22" x14ac:dyDescent="0.3">
      <c r="E28">
        <v>21.30089942870184</v>
      </c>
      <c r="F28">
        <v>8.3073690606758941</v>
      </c>
      <c r="G28">
        <f t="shared" si="0"/>
        <v>63.165964628574969</v>
      </c>
      <c r="H28">
        <v>133.83622094449038</v>
      </c>
      <c r="I28">
        <v>10.818451669741146</v>
      </c>
      <c r="J28">
        <f t="shared" si="1"/>
        <v>100</v>
      </c>
      <c r="K28">
        <v>68.856308373189989</v>
      </c>
      <c r="L28">
        <v>6.4839833089131682</v>
      </c>
      <c r="M28">
        <f t="shared" si="2"/>
        <v>48.068376198498328</v>
      </c>
      <c r="N28">
        <v>67.814337148131614</v>
      </c>
      <c r="O28">
        <v>6.3293520639393277</v>
      </c>
      <c r="P28">
        <f t="shared" si="3"/>
        <v>65.322291988748432</v>
      </c>
      <c r="Q28">
        <v>93.782642994709278</v>
      </c>
      <c r="R28">
        <v>8.9875230674092084</v>
      </c>
      <c r="S28">
        <f t="shared" si="4"/>
        <v>90.240519240453594</v>
      </c>
    </row>
    <row r="29" spans="3:22" x14ac:dyDescent="0.3">
      <c r="E29">
        <v>38.371211355428706</v>
      </c>
      <c r="F29">
        <v>8.5056372369657129</v>
      </c>
      <c r="G29">
        <f t="shared" si="0"/>
        <v>64.673517804438788</v>
      </c>
      <c r="H29">
        <v>27.580851882140262</v>
      </c>
      <c r="I29">
        <v>3.6544709174178349</v>
      </c>
      <c r="J29">
        <f t="shared" si="1"/>
        <v>33.779980989694394</v>
      </c>
      <c r="K29">
        <v>105.77429147863478</v>
      </c>
      <c r="L29">
        <v>7.6686530099489127</v>
      </c>
      <c r="M29">
        <f t="shared" si="2"/>
        <v>56.850809179482319</v>
      </c>
      <c r="N29">
        <v>105.05038994613625</v>
      </c>
      <c r="O29">
        <v>7.4410856647518928</v>
      </c>
      <c r="P29">
        <f t="shared" si="3"/>
        <v>76.795976206716006</v>
      </c>
      <c r="Q29">
        <v>28.390089079450462</v>
      </c>
      <c r="R29">
        <v>5.6070549336193682</v>
      </c>
      <c r="S29">
        <f t="shared" si="4"/>
        <v>56.298442276534409</v>
      </c>
    </row>
    <row r="30" spans="3:22" x14ac:dyDescent="0.3">
      <c r="E30">
        <v>59.453237676101196</v>
      </c>
      <c r="F30">
        <v>9.1161831739165819</v>
      </c>
      <c r="G30">
        <f t="shared" si="0"/>
        <v>69.315868803398857</v>
      </c>
      <c r="H30">
        <v>48.200207612182211</v>
      </c>
      <c r="I30">
        <v>5.4225352906937045</v>
      </c>
      <c r="J30">
        <f t="shared" si="1"/>
        <v>50.123025514458398</v>
      </c>
      <c r="K30">
        <v>27.610752748251553</v>
      </c>
      <c r="L30">
        <v>7.4779286606388702</v>
      </c>
      <c r="M30">
        <f t="shared" si="2"/>
        <v>55.436892866612354</v>
      </c>
      <c r="N30" s="1">
        <v>28.284636517241626</v>
      </c>
      <c r="O30" s="1">
        <v>4.4548400560123609</v>
      </c>
      <c r="P30">
        <f t="shared" si="3"/>
        <v>45.97632742851345</v>
      </c>
      <c r="Q30">
        <v>42.030773426129464</v>
      </c>
      <c r="R30">
        <v>4.6233952523899893</v>
      </c>
      <c r="S30">
        <f t="shared" si="4"/>
        <v>46.421865635310127</v>
      </c>
    </row>
    <row r="31" spans="3:22" x14ac:dyDescent="0.3">
      <c r="E31">
        <v>81.244339526164396</v>
      </c>
      <c r="F31">
        <v>10.087861026621459</v>
      </c>
      <c r="G31">
        <f t="shared" si="0"/>
        <v>76.704124751345418</v>
      </c>
      <c r="H31">
        <v>44.739891033338907</v>
      </c>
      <c r="I31">
        <v>4.995965494219182</v>
      </c>
      <c r="J31">
        <f t="shared" si="1"/>
        <v>46.180041716992953</v>
      </c>
      <c r="K31">
        <v>51.800830817776131</v>
      </c>
      <c r="L31">
        <v>6.0866110169596679</v>
      </c>
      <c r="M31">
        <f t="shared" si="2"/>
        <v>45.122495570733108</v>
      </c>
      <c r="N31" s="1">
        <v>64.894956699203874</v>
      </c>
      <c r="O31" s="1">
        <v>7.5710949446085545</v>
      </c>
      <c r="P31">
        <f t="shared" si="3"/>
        <v>78.137741375449266</v>
      </c>
      <c r="Q31">
        <v>48.211629829227164</v>
      </c>
      <c r="R31">
        <v>5.1024087200244628</v>
      </c>
      <c r="S31">
        <f t="shared" si="4"/>
        <v>51.231469317914723</v>
      </c>
    </row>
    <row r="32" spans="3:22" x14ac:dyDescent="0.3">
      <c r="E32">
        <v>81.893381904968393</v>
      </c>
      <c r="F32">
        <v>9.6224935517407832</v>
      </c>
      <c r="G32">
        <f t="shared" si="0"/>
        <v>73.1656536369767</v>
      </c>
      <c r="H32">
        <v>89.631170301802712</v>
      </c>
      <c r="I32">
        <v>8.7390583380021472</v>
      </c>
      <c r="J32">
        <f t="shared" si="1"/>
        <v>80.779196550325281</v>
      </c>
      <c r="K32">
        <v>85.630107761975566</v>
      </c>
      <c r="L32">
        <v>8.4916710421704078</v>
      </c>
      <c r="M32">
        <f t="shared" si="2"/>
        <v>62.952172879260537</v>
      </c>
      <c r="N32" s="1">
        <v>106.67229313755976</v>
      </c>
      <c r="O32" s="1">
        <v>9.6894212852015951</v>
      </c>
      <c r="P32">
        <f t="shared" si="3"/>
        <v>100</v>
      </c>
      <c r="Q32">
        <v>73.025303145677668</v>
      </c>
      <c r="R32">
        <v>6.8765645140113136</v>
      </c>
      <c r="S32">
        <f t="shared" si="4"/>
        <v>69.045135982470413</v>
      </c>
    </row>
    <row r="33" spans="3:22" x14ac:dyDescent="0.3">
      <c r="E33">
        <v>121.35523807885509</v>
      </c>
      <c r="F33">
        <v>10.214088351570267</v>
      </c>
      <c r="G33">
        <f t="shared" si="0"/>
        <v>77.66390764826987</v>
      </c>
      <c r="H33">
        <v>84.990295818043109</v>
      </c>
      <c r="I33">
        <v>7.7907942632194915</v>
      </c>
      <c r="J33">
        <f t="shared" si="1"/>
        <v>72.013948955469175</v>
      </c>
      <c r="K33">
        <v>24.129692561766824</v>
      </c>
      <c r="L33">
        <v>8.9682221400606394</v>
      </c>
      <c r="M33">
        <f t="shared" si="2"/>
        <v>66.485037842022862</v>
      </c>
      <c r="N33" s="1">
        <v>28.475465314009234</v>
      </c>
      <c r="O33" s="1">
        <v>6.7629378964591922</v>
      </c>
      <c r="P33">
        <f t="shared" si="3"/>
        <v>69.797129234003421</v>
      </c>
      <c r="Q33">
        <v>97.385833385624707</v>
      </c>
      <c r="R33">
        <v>6.6547132608774415</v>
      </c>
      <c r="S33">
        <f t="shared" si="4"/>
        <v>66.817606536727681</v>
      </c>
    </row>
    <row r="34" spans="3:22" x14ac:dyDescent="0.3">
      <c r="H34">
        <v>26.688923738690001</v>
      </c>
      <c r="I34">
        <v>4.2702371964493571</v>
      </c>
      <c r="J34">
        <f t="shared" si="1"/>
        <v>39.47179621269715</v>
      </c>
      <c r="K34">
        <v>30.491578441813651</v>
      </c>
      <c r="L34">
        <v>6.4794746794002478</v>
      </c>
      <c r="M34">
        <f t="shared" si="2"/>
        <v>48.034951914498592</v>
      </c>
      <c r="N34" s="1">
        <v>36.557889415961448</v>
      </c>
      <c r="O34" s="1">
        <v>6.4890396528993168</v>
      </c>
      <c r="P34">
        <f t="shared" si="3"/>
        <v>66.97035315008813</v>
      </c>
    </row>
    <row r="35" spans="3:22" x14ac:dyDescent="0.3">
      <c r="H35">
        <v>38.90976121614603</v>
      </c>
      <c r="I35">
        <v>5.4149536868840311</v>
      </c>
      <c r="J35">
        <f t="shared" si="1"/>
        <v>50.052945210537644</v>
      </c>
      <c r="K35">
        <v>34.517111123213041</v>
      </c>
      <c r="L35">
        <v>6.0980363861177542</v>
      </c>
      <c r="M35">
        <f t="shared" si="2"/>
        <v>45.207196427711359</v>
      </c>
      <c r="N35" s="1">
        <v>55.598437476295707</v>
      </c>
      <c r="O35" s="1">
        <v>5.9768451829918634</v>
      </c>
      <c r="P35">
        <f t="shared" si="3"/>
        <v>61.684232804699555</v>
      </c>
    </row>
    <row r="36" spans="3:22" x14ac:dyDescent="0.3">
      <c r="H36">
        <v>32.35982958250252</v>
      </c>
      <c r="I36">
        <v>6.9843452565620838</v>
      </c>
      <c r="J36">
        <f t="shared" si="1"/>
        <v>64.559564249818379</v>
      </c>
      <c r="K36">
        <v>59.594245915026733</v>
      </c>
      <c r="L36">
        <v>6.009099688376744</v>
      </c>
      <c r="M36">
        <f t="shared" si="2"/>
        <v>44.547872916037548</v>
      </c>
      <c r="N36" s="1">
        <v>68.113536198249676</v>
      </c>
      <c r="O36" s="1">
        <v>6.9248914209768699</v>
      </c>
      <c r="P36">
        <f t="shared" si="3"/>
        <v>71.468576059883773</v>
      </c>
    </row>
    <row r="37" spans="3:22" x14ac:dyDescent="0.3">
      <c r="H37">
        <v>68.37742012443384</v>
      </c>
      <c r="I37">
        <v>7.0087009880303501</v>
      </c>
      <c r="J37">
        <f t="shared" si="1"/>
        <v>64.784695647654061</v>
      </c>
      <c r="K37">
        <v>62.073041122477591</v>
      </c>
      <c r="L37">
        <v>6.0521348294347526</v>
      </c>
      <c r="M37">
        <f t="shared" si="2"/>
        <v>44.866909725908442</v>
      </c>
      <c r="N37" s="1">
        <v>102.35473440563487</v>
      </c>
      <c r="O37" s="1">
        <v>7.5913261759791038</v>
      </c>
      <c r="P37">
        <f t="shared" si="3"/>
        <v>78.346538482882792</v>
      </c>
    </row>
    <row r="38" spans="3:22" x14ac:dyDescent="0.3">
      <c r="H38">
        <v>69.66811569462817</v>
      </c>
      <c r="I38">
        <v>6.9087700117242381</v>
      </c>
      <c r="J38">
        <f t="shared" si="1"/>
        <v>63.860986975131027</v>
      </c>
      <c r="K38">
        <v>122.25830044858687</v>
      </c>
      <c r="L38">
        <v>8.558099866710462</v>
      </c>
      <c r="M38">
        <f t="shared" si="2"/>
        <v>63.444636473981078</v>
      </c>
    </row>
    <row r="39" spans="3:22" x14ac:dyDescent="0.3">
      <c r="C39" s="6" t="s">
        <v>26</v>
      </c>
    </row>
    <row r="40" spans="3:22" x14ac:dyDescent="0.3">
      <c r="E40" t="s">
        <v>7</v>
      </c>
      <c r="H40" t="s">
        <v>0</v>
      </c>
      <c r="K40" t="s">
        <v>17</v>
      </c>
      <c r="N40" t="s">
        <v>9</v>
      </c>
      <c r="Q40" t="s">
        <v>18</v>
      </c>
      <c r="T40" t="s">
        <v>6</v>
      </c>
    </row>
    <row r="41" spans="3:22" x14ac:dyDescent="0.3">
      <c r="E41" t="s">
        <v>20</v>
      </c>
      <c r="F41">
        <v>8.215264284795504</v>
      </c>
      <c r="H41" t="s">
        <v>20</v>
      </c>
      <c r="I41">
        <v>6.104242458684503</v>
      </c>
      <c r="K41" t="s">
        <v>20</v>
      </c>
      <c r="L41">
        <v>5.1643414066574342</v>
      </c>
      <c r="N41" t="s">
        <v>20</v>
      </c>
      <c r="O41">
        <v>5.8754876120422272</v>
      </c>
      <c r="Q41" t="s">
        <v>20</v>
      </c>
      <c r="R41">
        <v>6.3202873567063573</v>
      </c>
      <c r="T41" t="s">
        <v>20</v>
      </c>
      <c r="U41">
        <v>4.8617860028394047</v>
      </c>
    </row>
    <row r="42" spans="3:22" x14ac:dyDescent="0.3">
      <c r="E42">
        <v>21.00462176062581</v>
      </c>
      <c r="F42">
        <v>7.0365637764080455</v>
      </c>
      <c r="G42">
        <f>F42/$F$41*100</f>
        <v>85.652311751321847</v>
      </c>
      <c r="H42">
        <v>23.043946705297234</v>
      </c>
      <c r="I42">
        <v>7.3932825063079868</v>
      </c>
      <c r="J42">
        <f>I42/$I$41*100</f>
        <v>121.11711742035357</v>
      </c>
      <c r="K42">
        <v>64.394611487350389</v>
      </c>
      <c r="L42">
        <v>8.5859670949550555</v>
      </c>
      <c r="M42">
        <f>L42/$L$41*100</f>
        <v>166.25483133022053</v>
      </c>
      <c r="N42" s="1">
        <v>29.74810245761083</v>
      </c>
      <c r="O42" s="1">
        <v>7.2883011427555697</v>
      </c>
      <c r="P42">
        <f>O42/$O$41*100</f>
        <v>124.04589412830489</v>
      </c>
      <c r="Q42">
        <v>20.685144336137011</v>
      </c>
      <c r="R42">
        <v>6.6709737303845351</v>
      </c>
      <c r="S42">
        <f>R42/$R$41*100</f>
        <v>105.54858274451826</v>
      </c>
      <c r="T42">
        <v>26.026504589017975</v>
      </c>
      <c r="U42">
        <v>5.0101131600195439</v>
      </c>
      <c r="V42">
        <f>U42/$U$41*100</f>
        <v>103.05087795089113</v>
      </c>
    </row>
    <row r="43" spans="3:22" x14ac:dyDescent="0.3">
      <c r="E43">
        <v>52.673091073583812</v>
      </c>
      <c r="F43">
        <v>11.851471575165712</v>
      </c>
      <c r="G43">
        <f t="shared" ref="G43:G52" si="6">F43/$F$41*100</f>
        <v>144.26159846251034</v>
      </c>
      <c r="H43">
        <v>40.227090856548131</v>
      </c>
      <c r="I43">
        <v>5.229533320901222</v>
      </c>
      <c r="J43">
        <f t="shared" ref="J43:J57" si="7">I43/$I$41*100</f>
        <v>85.670471910255912</v>
      </c>
      <c r="K43">
        <v>136.02407009240221</v>
      </c>
      <c r="L43">
        <v>13.489083305284877</v>
      </c>
      <c r="M43">
        <f t="shared" ref="M43:M57" si="8">L43/$L$41*100</f>
        <v>261.19658332223901</v>
      </c>
      <c r="N43" s="1">
        <v>65.662776527364002</v>
      </c>
      <c r="O43" s="1">
        <v>8.26258423127633</v>
      </c>
      <c r="P43">
        <f t="shared" ref="P43:P56" si="9">O43/$O$41*100</f>
        <v>140.62805977739754</v>
      </c>
      <c r="Q43">
        <v>41.344201056890483</v>
      </c>
      <c r="R43">
        <v>5.7192937336546734</v>
      </c>
      <c r="S43">
        <f t="shared" ref="S43:S52" si="10">R43/$R$41*100</f>
        <v>90.49103958202187</v>
      </c>
      <c r="T43">
        <v>33.027583740611938</v>
      </c>
      <c r="U43">
        <v>4.5963488532251615</v>
      </c>
      <c r="V43">
        <f t="shared" ref="V43:V46" si="11">U43/$U$41*100</f>
        <v>94.540336628160489</v>
      </c>
    </row>
    <row r="44" spans="3:22" x14ac:dyDescent="0.3">
      <c r="E44">
        <v>72.985441854925469</v>
      </c>
      <c r="F44">
        <v>8.8190936338609056</v>
      </c>
      <c r="G44">
        <f t="shared" si="6"/>
        <v>107.35009036998294</v>
      </c>
      <c r="H44">
        <v>63.050111998783237</v>
      </c>
      <c r="I44">
        <v>7.8812813455642177</v>
      </c>
      <c r="J44">
        <f t="shared" si="7"/>
        <v>129.11153839165615</v>
      </c>
      <c r="K44">
        <v>27.821151880253577</v>
      </c>
      <c r="L44">
        <v>6.5148007368891365</v>
      </c>
      <c r="M44">
        <f t="shared" si="8"/>
        <v>126.14969119761919</v>
      </c>
      <c r="N44" s="1">
        <v>109.51850805661353</v>
      </c>
      <c r="O44" s="1">
        <v>8.9440311759861189</v>
      </c>
      <c r="P44">
        <f t="shared" si="9"/>
        <v>152.2261940890607</v>
      </c>
      <c r="Q44">
        <v>64.530954353715174</v>
      </c>
      <c r="R44">
        <v>7.6361797381345706</v>
      </c>
      <c r="S44">
        <f t="shared" si="10"/>
        <v>120.82013533818112</v>
      </c>
      <c r="T44">
        <v>53.659422030187812</v>
      </c>
      <c r="U44">
        <v>5.4106702962537714</v>
      </c>
      <c r="V44">
        <f t="shared" si="11"/>
        <v>111.28976662267334</v>
      </c>
    </row>
    <row r="45" spans="3:22" x14ac:dyDescent="0.3">
      <c r="E45">
        <v>76.750831921606903</v>
      </c>
      <c r="F45">
        <v>7.2273859125254161</v>
      </c>
      <c r="G45">
        <f t="shared" si="6"/>
        <v>87.9750871302045</v>
      </c>
      <c r="H45">
        <v>85.029616893458481</v>
      </c>
      <c r="I45">
        <v>8.7864130834556455</v>
      </c>
      <c r="J45">
        <f t="shared" si="7"/>
        <v>143.93945101173398</v>
      </c>
      <c r="K45">
        <v>36.720877752999215</v>
      </c>
      <c r="L45">
        <v>6.4261677499678118</v>
      </c>
      <c r="M45">
        <f t="shared" si="8"/>
        <v>124.43344163272663</v>
      </c>
      <c r="N45">
        <v>25.449824517781728</v>
      </c>
      <c r="O45">
        <v>5.5141407814548282</v>
      </c>
      <c r="P45">
        <f t="shared" si="9"/>
        <v>93.849926092146077</v>
      </c>
      <c r="Q45">
        <v>90.587579063419568</v>
      </c>
      <c r="R45">
        <v>9.3607371050337598</v>
      </c>
      <c r="S45">
        <f t="shared" si="10"/>
        <v>148.1061948093425</v>
      </c>
      <c r="T45">
        <v>69.865134677879439</v>
      </c>
      <c r="U45">
        <v>5.7638862965192068</v>
      </c>
      <c r="V45">
        <f t="shared" si="11"/>
        <v>118.55491568639493</v>
      </c>
    </row>
    <row r="46" spans="3:22" x14ac:dyDescent="0.3">
      <c r="E46">
        <v>150.30428538157295</v>
      </c>
      <c r="F46">
        <v>13.151653916036</v>
      </c>
      <c r="G46">
        <f t="shared" si="6"/>
        <v>160.08801981424477</v>
      </c>
      <c r="H46">
        <v>111.02239821715209</v>
      </c>
      <c r="I46">
        <v>10.73218878119903</v>
      </c>
      <c r="J46">
        <f t="shared" si="7"/>
        <v>175.81524413287926</v>
      </c>
      <c r="K46">
        <v>47.654944147516488</v>
      </c>
      <c r="L46">
        <v>4.6066547395985635</v>
      </c>
      <c r="M46">
        <f t="shared" si="8"/>
        <v>89.201204507123649</v>
      </c>
      <c r="N46">
        <v>35.46698303971796</v>
      </c>
      <c r="O46">
        <v>6.9160769141668599</v>
      </c>
      <c r="P46">
        <f t="shared" si="9"/>
        <v>117.71068838596257</v>
      </c>
      <c r="Q46">
        <v>104.83682779543507</v>
      </c>
      <c r="R46">
        <v>9.9595205602277002</v>
      </c>
      <c r="S46">
        <f t="shared" si="10"/>
        <v>157.58018580689705</v>
      </c>
      <c r="T46">
        <v>106.51235050300758</v>
      </c>
      <c r="U46">
        <v>6.8345575326175299</v>
      </c>
      <c r="V46">
        <f t="shared" si="11"/>
        <v>140.5770950968631</v>
      </c>
    </row>
    <row r="47" spans="3:22" x14ac:dyDescent="0.3">
      <c r="E47">
        <v>21.30089942870184</v>
      </c>
      <c r="F47">
        <v>8.3073690606758941</v>
      </c>
      <c r="G47">
        <f t="shared" si="6"/>
        <v>101.12114197045192</v>
      </c>
      <c r="H47">
        <v>133.83622094449038</v>
      </c>
      <c r="I47">
        <v>10.818451669741146</v>
      </c>
      <c r="J47">
        <f t="shared" si="7"/>
        <v>177.22840701305597</v>
      </c>
      <c r="K47">
        <v>68.856308373189989</v>
      </c>
      <c r="L47">
        <v>6.4839833089131682</v>
      </c>
      <c r="M47">
        <f t="shared" si="8"/>
        <v>125.55295628895801</v>
      </c>
      <c r="N47">
        <v>67.814337148131614</v>
      </c>
      <c r="O47">
        <v>6.3293520639393277</v>
      </c>
      <c r="P47">
        <f t="shared" si="9"/>
        <v>107.72471123872126</v>
      </c>
      <c r="Q47">
        <v>93.782642994709278</v>
      </c>
      <c r="R47">
        <v>8.9875230674092084</v>
      </c>
      <c r="S47">
        <f t="shared" si="10"/>
        <v>142.20117789221544</v>
      </c>
    </row>
    <row r="48" spans="3:22" x14ac:dyDescent="0.3">
      <c r="E48">
        <v>38.371211355428706</v>
      </c>
      <c r="F48">
        <v>8.5056372369657129</v>
      </c>
      <c r="G48">
        <f t="shared" si="6"/>
        <v>103.53455399733909</v>
      </c>
      <c r="H48">
        <v>27.580851882140262</v>
      </c>
      <c r="I48">
        <v>3.6544709174178349</v>
      </c>
      <c r="J48">
        <f t="shared" si="7"/>
        <v>59.867722197348513</v>
      </c>
      <c r="K48">
        <v>105.77429147863478</v>
      </c>
      <c r="L48">
        <v>7.6686530099489127</v>
      </c>
      <c r="M48">
        <f t="shared" si="8"/>
        <v>148.49237116785366</v>
      </c>
      <c r="N48">
        <v>105.05038994613625</v>
      </c>
      <c r="O48">
        <v>7.4410856647518928</v>
      </c>
      <c r="P48">
        <f t="shared" si="9"/>
        <v>126.64626591163024</v>
      </c>
      <c r="Q48">
        <v>28.390089079450462</v>
      </c>
      <c r="R48">
        <v>5.6070549336193682</v>
      </c>
      <c r="S48">
        <f t="shared" si="10"/>
        <v>88.715189945751604</v>
      </c>
    </row>
    <row r="49" spans="5:19" x14ac:dyDescent="0.3">
      <c r="E49">
        <v>59.453237676101196</v>
      </c>
      <c r="F49">
        <v>9.1161831739165819</v>
      </c>
      <c r="G49">
        <f t="shared" si="6"/>
        <v>110.96640178440107</v>
      </c>
      <c r="H49">
        <v>48.200207612182211</v>
      </c>
      <c r="I49">
        <v>5.4225352906937045</v>
      </c>
      <c r="J49">
        <f t="shared" si="7"/>
        <v>88.832239666022204</v>
      </c>
      <c r="K49">
        <v>27.610752748251553</v>
      </c>
      <c r="L49">
        <v>7.4779286606388702</v>
      </c>
      <c r="M49">
        <f t="shared" si="8"/>
        <v>144.79927006760153</v>
      </c>
      <c r="N49" s="1">
        <v>28.284636517241626</v>
      </c>
      <c r="O49" s="1">
        <v>4.4548400560123609</v>
      </c>
      <c r="P49">
        <f t="shared" si="9"/>
        <v>75.820771826356179</v>
      </c>
      <c r="Q49">
        <v>42.030773426129464</v>
      </c>
      <c r="R49">
        <v>4.6233952523899893</v>
      </c>
      <c r="S49">
        <f t="shared" si="10"/>
        <v>73.151662123149791</v>
      </c>
    </row>
    <row r="50" spans="5:19" x14ac:dyDescent="0.3">
      <c r="E50">
        <v>81.244339526164396</v>
      </c>
      <c r="F50">
        <v>10.087861026621459</v>
      </c>
      <c r="G50">
        <f t="shared" si="6"/>
        <v>122.79411443027688</v>
      </c>
      <c r="H50">
        <v>44.739891033338907</v>
      </c>
      <c r="I50">
        <v>4.995965494219182</v>
      </c>
      <c r="J50">
        <f t="shared" si="7"/>
        <v>81.844152292991311</v>
      </c>
      <c r="K50">
        <v>51.800830817776131</v>
      </c>
      <c r="L50">
        <v>6.0866110169596679</v>
      </c>
      <c r="M50">
        <f t="shared" si="8"/>
        <v>117.85841674048352</v>
      </c>
      <c r="N50" s="1">
        <v>64.894956699203874</v>
      </c>
      <c r="O50" s="1">
        <v>7.5710949446085545</v>
      </c>
      <c r="P50">
        <f t="shared" si="9"/>
        <v>128.85900617152285</v>
      </c>
      <c r="Q50">
        <v>48.211629829227164</v>
      </c>
      <c r="R50">
        <v>5.1024087200244628</v>
      </c>
      <c r="S50">
        <f t="shared" si="10"/>
        <v>80.730644542773476</v>
      </c>
    </row>
    <row r="51" spans="5:19" x14ac:dyDescent="0.3">
      <c r="E51">
        <v>81.893381904968393</v>
      </c>
      <c r="F51">
        <v>9.6224935517407832</v>
      </c>
      <c r="G51">
        <f t="shared" si="6"/>
        <v>117.12944609158498</v>
      </c>
      <c r="H51">
        <v>89.631170301802712</v>
      </c>
      <c r="I51">
        <v>8.7390583380021472</v>
      </c>
      <c r="J51">
        <f t="shared" si="7"/>
        <v>143.16368324408694</v>
      </c>
      <c r="K51">
        <v>85.630107761975566</v>
      </c>
      <c r="L51">
        <v>8.4916710421704078</v>
      </c>
      <c r="M51">
        <f t="shared" si="8"/>
        <v>164.42892468773772</v>
      </c>
      <c r="N51" s="1">
        <v>106.67229313755976</v>
      </c>
      <c r="O51" s="1">
        <v>9.6894212852015951</v>
      </c>
      <c r="P51">
        <f t="shared" si="9"/>
        <v>164.91263236335382</v>
      </c>
      <c r="Q51">
        <v>73.025303145677668</v>
      </c>
      <c r="R51">
        <v>6.8765645140113136</v>
      </c>
      <c r="S51">
        <f t="shared" si="10"/>
        <v>108.8014535718016</v>
      </c>
    </row>
    <row r="52" spans="5:19" x14ac:dyDescent="0.3">
      <c r="E52">
        <v>121.35523807885509</v>
      </c>
      <c r="F52">
        <v>10.214088351570267</v>
      </c>
      <c r="G52">
        <f t="shared" si="6"/>
        <v>124.33061186447902</v>
      </c>
      <c r="H52">
        <v>84.990295818043109</v>
      </c>
      <c r="I52">
        <v>7.7907942632194915</v>
      </c>
      <c r="J52">
        <f t="shared" si="7"/>
        <v>127.62917456097327</v>
      </c>
      <c r="K52">
        <v>24.129692561766824</v>
      </c>
      <c r="L52">
        <v>8.9682221400606394</v>
      </c>
      <c r="M52">
        <f t="shared" si="8"/>
        <v>173.6566472638614</v>
      </c>
      <c r="N52" s="1">
        <v>28.475465314009234</v>
      </c>
      <c r="O52" s="1">
        <v>6.7629378964591922</v>
      </c>
      <c r="P52">
        <f t="shared" si="9"/>
        <v>115.10428313384702</v>
      </c>
      <c r="Q52">
        <v>97.385833385624707</v>
      </c>
      <c r="R52">
        <v>6.6547132608774415</v>
      </c>
      <c r="S52">
        <f t="shared" si="10"/>
        <v>105.29130853229687</v>
      </c>
    </row>
    <row r="53" spans="5:19" x14ac:dyDescent="0.3">
      <c r="H53">
        <v>26.688923738690001</v>
      </c>
      <c r="I53">
        <v>4.2702371964493571</v>
      </c>
      <c r="J53">
        <f t="shared" si="7"/>
        <v>69.955235647202912</v>
      </c>
      <c r="K53">
        <v>30.491578441813651</v>
      </c>
      <c r="L53">
        <v>6.4794746794002478</v>
      </c>
      <c r="M53">
        <f t="shared" si="8"/>
        <v>125.46565320115077</v>
      </c>
      <c r="N53" s="1">
        <v>36.557889415961448</v>
      </c>
      <c r="O53" s="1">
        <v>6.4890396528993168</v>
      </c>
      <c r="P53">
        <f t="shared" si="9"/>
        <v>110.44257228284459</v>
      </c>
    </row>
    <row r="54" spans="5:19" x14ac:dyDescent="0.3">
      <c r="H54">
        <v>38.90976121614603</v>
      </c>
      <c r="I54">
        <v>5.4149536868840311</v>
      </c>
      <c r="J54">
        <f t="shared" si="7"/>
        <v>88.708037459753569</v>
      </c>
      <c r="K54">
        <v>34.517111123213041</v>
      </c>
      <c r="L54">
        <v>6.0980363861177542</v>
      </c>
      <c r="M54">
        <f t="shared" si="8"/>
        <v>118.07965248495537</v>
      </c>
      <c r="N54" s="1">
        <v>55.598437476295707</v>
      </c>
      <c r="O54" s="1">
        <v>5.9768451829918634</v>
      </c>
      <c r="P54">
        <f t="shared" si="9"/>
        <v>101.72509207136949</v>
      </c>
    </row>
    <row r="55" spans="5:19" x14ac:dyDescent="0.3">
      <c r="H55">
        <v>32.35982958250252</v>
      </c>
      <c r="I55">
        <v>6.9843452565620838</v>
      </c>
      <c r="J55">
        <f t="shared" si="7"/>
        <v>114.4178872945235</v>
      </c>
      <c r="K55">
        <v>59.594245915026733</v>
      </c>
      <c r="L55">
        <v>6.009099688376744</v>
      </c>
      <c r="M55">
        <f t="shared" si="8"/>
        <v>116.35752199942317</v>
      </c>
      <c r="N55" s="1">
        <v>68.113536198249676</v>
      </c>
      <c r="O55" s="1">
        <v>6.9248914209768699</v>
      </c>
      <c r="P55">
        <f t="shared" si="9"/>
        <v>117.86071009296005</v>
      </c>
    </row>
    <row r="56" spans="5:19" x14ac:dyDescent="0.3">
      <c r="H56">
        <v>68.37742012443384</v>
      </c>
      <c r="I56">
        <v>7.0087009880303501</v>
      </c>
      <c r="J56">
        <f t="shared" si="7"/>
        <v>114.81688408459389</v>
      </c>
      <c r="K56">
        <v>62.073041122477591</v>
      </c>
      <c r="L56">
        <v>6.0521348294347526</v>
      </c>
      <c r="M56">
        <f t="shared" si="8"/>
        <v>117.19083524634621</v>
      </c>
      <c r="N56" s="1">
        <v>102.35473440563487</v>
      </c>
      <c r="O56" s="1">
        <v>7.5913261759791038</v>
      </c>
      <c r="P56">
        <f t="shared" si="9"/>
        <v>129.20333897769004</v>
      </c>
    </row>
    <row r="57" spans="5:19" x14ac:dyDescent="0.3">
      <c r="H57">
        <v>69.66811569462817</v>
      </c>
      <c r="I57">
        <v>6.9087700117242381</v>
      </c>
      <c r="J57">
        <f t="shared" si="7"/>
        <v>113.17980991883987</v>
      </c>
      <c r="K57">
        <v>122.25830044858687</v>
      </c>
      <c r="L57">
        <v>8.558099866710462</v>
      </c>
      <c r="M57">
        <f t="shared" si="8"/>
        <v>165.71522277125365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dry_wat_ker_hyd</vt:lpstr>
      <vt:lpstr>HCL_NAOH</vt:lpstr>
      <vt:lpstr>rate&lt;20</vt:lpstr>
      <vt:lpstr>rate&gt;20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guanyi lu</dc:creator>
  <cp:lastModifiedBy>guanyi lu</cp:lastModifiedBy>
  <dcterms:created xsi:type="dcterms:W3CDTF">2020-08-26T15:46:20Z</dcterms:created>
  <dcterms:modified xsi:type="dcterms:W3CDTF">2020-09-22T21:02:43Z</dcterms:modified>
</cp:coreProperties>
</file>