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ge\Desktop\RMRE Graphs\"/>
    </mc:Choice>
  </mc:AlternateContent>
  <xr:revisionPtr revIDLastSave="0" documentId="13_ncr:1_{B7339B81-BFC3-4287-9D74-BB0CE0436230}" xr6:coauthVersionLast="47" xr6:coauthVersionMax="47" xr10:uidLastSave="{00000000-0000-0000-0000-000000000000}"/>
  <bookViews>
    <workbookView xWindow="-110" yWindow="-110" windowWidth="25820" windowHeight="15500" xr2:uid="{A1BF4B89-A637-4819-A014-51215B0BD18C}"/>
  </bookViews>
  <sheets>
    <sheet name="Summary Graph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F5" i="1"/>
  <c r="C8" i="1"/>
  <c r="F8" i="1"/>
  <c r="C11" i="1"/>
  <c r="F11" i="1"/>
  <c r="C14" i="1"/>
  <c r="F14" i="1"/>
  <c r="C17" i="1"/>
  <c r="F17" i="1"/>
</calcChain>
</file>

<file path=xl/sharedStrings.xml><?xml version="1.0" encoding="utf-8"?>
<sst xmlns="http://schemas.openxmlformats.org/spreadsheetml/2006/main" count="19" uniqueCount="13">
  <si>
    <t>Reservoir 3</t>
  </si>
  <si>
    <t>Ductile 2</t>
  </si>
  <si>
    <t>Reservoir 2</t>
  </si>
  <si>
    <t>Ductile 1</t>
  </si>
  <si>
    <t>Reservoir 1</t>
  </si>
  <si>
    <t>Zone</t>
  </si>
  <si>
    <t>Tangent of Friction Angle (-)</t>
  </si>
  <si>
    <t>Poisson's Ratio (-)</t>
  </si>
  <si>
    <t>Cohesion (MPa)</t>
  </si>
  <si>
    <t>Young's Modulus (GPa)</t>
  </si>
  <si>
    <t>Triaxial - 3000 psi</t>
  </si>
  <si>
    <t>Confining Pressure (psi)</t>
  </si>
  <si>
    <t>Maximum Stress (psi)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</si>
</sst>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Graphs'!$B$5</c:f>
              <c:strCache>
                <c:ptCount val="1"/>
                <c:pt idx="0">
                  <c:v>Reservoir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7970060756581862E-3"/>
                  <c:y val="-3.6463081130355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B5-450F-A71C-66D2A764A93F}"/>
                </c:ext>
              </c:extLst>
            </c:dLbl>
            <c:dLbl>
              <c:idx val="3"/>
              <c:layout>
                <c:manualLayout>
                  <c:x val="-1.23152709359605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Graphs'!$C$3:$F$3</c:f>
              <c:strCache>
                <c:ptCount val="4"/>
                <c:pt idx="0">
                  <c:v>Young's Modulus (GPa)</c:v>
                </c:pt>
                <c:pt idx="1">
                  <c:v>Poisson's Ratio (-)</c:v>
                </c:pt>
                <c:pt idx="2">
                  <c:v>Tangent of Friction Angle (-)</c:v>
                </c:pt>
                <c:pt idx="3">
                  <c:v>Cohesion (MPa)</c:v>
                </c:pt>
              </c:strCache>
            </c:strRef>
          </c:cat>
          <c:val>
            <c:numRef>
              <c:f>'Summary Graphs'!$C$5:$F$5</c:f>
              <c:numCache>
                <c:formatCode>General</c:formatCode>
                <c:ptCount val="4"/>
                <c:pt idx="0" formatCode="0.0">
                  <c:v>34.61168161170518</c:v>
                </c:pt>
                <c:pt idx="3" formatCode="0.0">
                  <c:v>19.305320420871414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B5-450F-A71C-66D2A764A93F}"/>
            </c:ext>
          </c:extLst>
        </c:ser>
        <c:ser>
          <c:idx val="1"/>
          <c:order val="1"/>
          <c:tx>
            <c:strRef>
              <c:f>'Summary Graphs'!$B$8</c:f>
              <c:strCache>
                <c:ptCount val="1"/>
                <c:pt idx="0">
                  <c:v>Ductile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5940121513163377E-3"/>
                  <c:y val="-5.4694621695533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B5-450F-A71C-66D2A764A93F}"/>
                </c:ext>
              </c:extLst>
            </c:dLbl>
            <c:dLbl>
              <c:idx val="3"/>
              <c:layout>
                <c:manualLayout>
                  <c:x val="6.1576354679802959E-3"/>
                  <c:y val="-1.3373453694416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Graphs'!$C$3:$F$3</c:f>
              <c:strCache>
                <c:ptCount val="4"/>
                <c:pt idx="0">
                  <c:v>Young's Modulus (GPa)</c:v>
                </c:pt>
                <c:pt idx="1">
                  <c:v>Poisson's Ratio (-)</c:v>
                </c:pt>
                <c:pt idx="2">
                  <c:v>Tangent of Friction Angle (-)</c:v>
                </c:pt>
                <c:pt idx="3">
                  <c:v>Cohesion (MPa)</c:v>
                </c:pt>
              </c:strCache>
            </c:strRef>
          </c:cat>
          <c:val>
            <c:numRef>
              <c:f>'Summary Graphs'!$C$8:$F$8</c:f>
              <c:numCache>
                <c:formatCode>General</c:formatCode>
                <c:ptCount val="4"/>
                <c:pt idx="0" formatCode="0.0">
                  <c:v>27.716924318536815</c:v>
                </c:pt>
                <c:pt idx="3" formatCode="0.0">
                  <c:v>15.168466044970394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B5-450F-A71C-66D2A764A93F}"/>
            </c:ext>
          </c:extLst>
        </c:ser>
        <c:ser>
          <c:idx val="2"/>
          <c:order val="2"/>
          <c:tx>
            <c:strRef>
              <c:f>'Summary Graphs'!$B$11</c:f>
              <c:strCache>
                <c:ptCount val="1"/>
                <c:pt idx="0">
                  <c:v>Reservoir 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955091134872791E-3"/>
                  <c:y val="-6.077180188392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Graphs'!$C$3:$F$3</c:f>
              <c:strCache>
                <c:ptCount val="4"/>
                <c:pt idx="0">
                  <c:v>Young's Modulus (GPa)</c:v>
                </c:pt>
                <c:pt idx="1">
                  <c:v>Poisson's Ratio (-)</c:v>
                </c:pt>
                <c:pt idx="2">
                  <c:v>Tangent of Friction Angle (-)</c:v>
                </c:pt>
                <c:pt idx="3">
                  <c:v>Cohesion (MPa)</c:v>
                </c:pt>
              </c:strCache>
            </c:strRef>
          </c:cat>
          <c:val>
            <c:numRef>
              <c:f>'Summary Graphs'!$C$11:$F$11</c:f>
              <c:numCache>
                <c:formatCode>General</c:formatCode>
                <c:ptCount val="4"/>
                <c:pt idx="0" formatCode="0.0">
                  <c:v>20.75321945243677</c:v>
                </c:pt>
                <c:pt idx="3" formatCode="0.0">
                  <c:v>10.342135939752543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B5-450F-A71C-66D2A764A93F}"/>
            </c:ext>
          </c:extLst>
        </c:ser>
        <c:ser>
          <c:idx val="3"/>
          <c:order val="3"/>
          <c:tx>
            <c:strRef>
              <c:f>'Summary Graphs'!$B$14</c:f>
              <c:strCache>
                <c:ptCount val="1"/>
                <c:pt idx="0">
                  <c:v>Ductile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6955091134873147E-3"/>
                  <c:y val="-5.4694621695533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Graphs'!$C$3:$F$3</c:f>
              <c:strCache>
                <c:ptCount val="4"/>
                <c:pt idx="0">
                  <c:v>Young's Modulus (GPa)</c:v>
                </c:pt>
                <c:pt idx="1">
                  <c:v>Poisson's Ratio (-)</c:v>
                </c:pt>
                <c:pt idx="2">
                  <c:v>Tangent of Friction Angle (-)</c:v>
                </c:pt>
                <c:pt idx="3">
                  <c:v>Cohesion (MPa)</c:v>
                </c:pt>
              </c:strCache>
            </c:strRef>
          </c:cat>
          <c:val>
            <c:numRef>
              <c:f>'Summary Graphs'!$C$14:$F$14</c:f>
              <c:numCache>
                <c:formatCode>General</c:formatCode>
                <c:ptCount val="4"/>
                <c:pt idx="0" formatCode="0.0">
                  <c:v>15.857941774287232</c:v>
                </c:pt>
                <c:pt idx="3" formatCode="0.0">
                  <c:v>22.063223338138759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B5-450F-A71C-66D2A764A93F}"/>
            </c:ext>
          </c:extLst>
        </c:ser>
        <c:ser>
          <c:idx val="4"/>
          <c:order val="4"/>
          <c:tx>
            <c:strRef>
              <c:f>'Summary Graphs'!$B$17</c:f>
              <c:strCache>
                <c:ptCount val="1"/>
                <c:pt idx="0">
                  <c:v>Reservoir 3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391018226974558E-2"/>
                  <c:y val="-2.734731084776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'Summary Graphs'!$C$3:$F$3</c:f>
              <c:strCache>
                <c:ptCount val="4"/>
                <c:pt idx="0">
                  <c:v>Young's Modulus (GPa)</c:v>
                </c:pt>
                <c:pt idx="1">
                  <c:v>Poisson's Ratio (-)</c:v>
                </c:pt>
                <c:pt idx="2">
                  <c:v>Tangent of Friction Angle (-)</c:v>
                </c:pt>
                <c:pt idx="3">
                  <c:v>Cohesion (MPa)</c:v>
                </c:pt>
              </c:strCache>
            </c:strRef>
          </c:cat>
          <c:val>
            <c:numRef>
              <c:f>'Summary Graphs'!$C$17:$F$17</c:f>
              <c:numCache>
                <c:formatCode>General</c:formatCode>
                <c:ptCount val="4"/>
                <c:pt idx="0" formatCode="0.0">
                  <c:v>28.406400047853651</c:v>
                </c:pt>
                <c:pt idx="3" formatCode="0.0">
                  <c:v>59.984388450564744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B5-450F-A71C-66D2A764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948848"/>
        <c:axId val="384941400"/>
      </c:barChart>
      <c:barChart>
        <c:barDir val="col"/>
        <c:grouping val="clustered"/>
        <c:varyColors val="0"/>
        <c:ser>
          <c:idx val="5"/>
          <c:order val="5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4367816091954023E-2"/>
                  <c:y val="-2.3403543965229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Graphs'!$C$6:$F$6</c:f>
              <c:numCache>
                <c:formatCode>General</c:formatCode>
                <c:ptCount val="4"/>
                <c:pt idx="1">
                  <c:v>0.318</c:v>
                </c:pt>
                <c:pt idx="2" formatCode="0.00">
                  <c:v>0.73989116407699285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0B5-450F-A71C-66D2A764A93F}"/>
            </c:ext>
          </c:extLst>
        </c:ser>
        <c:ser>
          <c:idx val="6"/>
          <c:order val="6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1576354679802959E-3"/>
                  <c:y val="-2.3403543965229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Graphs'!$C$9:$F$9</c:f>
              <c:numCache>
                <c:formatCode>General</c:formatCode>
                <c:ptCount val="4"/>
                <c:pt idx="1">
                  <c:v>0.19500000000000001</c:v>
                </c:pt>
                <c:pt idx="2" formatCode="0.00">
                  <c:v>0.7306474555736191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0B5-450F-A71C-66D2A764A93F}"/>
            </c:ext>
          </c:extLst>
        </c:ser>
        <c:ser>
          <c:idx val="7"/>
          <c:order val="7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Graphs'!$C$12:$F$12</c:f>
              <c:numCache>
                <c:formatCode>General</c:formatCode>
                <c:ptCount val="4"/>
                <c:pt idx="1">
                  <c:v>0.156</c:v>
                </c:pt>
                <c:pt idx="2" formatCode="0.00">
                  <c:v>1.1615558576484475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0B5-450F-A71C-66D2A764A93F}"/>
            </c:ext>
          </c:extLst>
        </c:ser>
        <c:ser>
          <c:idx val="8"/>
          <c:order val="8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1576354679802959E-3"/>
                  <c:y val="-5.6837178201270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Graphs'!$C$15:$F$15</c:f>
              <c:numCache>
                <c:formatCode>General</c:formatCode>
                <c:ptCount val="4"/>
                <c:pt idx="1">
                  <c:v>0.156</c:v>
                </c:pt>
                <c:pt idx="2" formatCode="0.00">
                  <c:v>0.4634712800448591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0B5-450F-A71C-66D2A764A93F}"/>
            </c:ext>
          </c:extLst>
        </c:ser>
        <c:ser>
          <c:idx val="9"/>
          <c:order val="9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367816091954023E-2"/>
                  <c:y val="3.3433634236041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0B5-450F-A71C-66D2A764A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'Summary Graphs'!$C$18:$F$18</c:f>
              <c:numCache>
                <c:formatCode>General</c:formatCode>
                <c:ptCount val="4"/>
                <c:pt idx="1">
                  <c:v>0.17899999999999999</c:v>
                </c:pt>
                <c:pt idx="2" formatCode="0.00">
                  <c:v>1.0296385570503641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0B5-450F-A71C-66D2A764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780352"/>
        <c:axId val="384779568"/>
      </c:barChart>
      <c:catAx>
        <c:axId val="38494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1400"/>
        <c:crosses val="autoZero"/>
        <c:auto val="1"/>
        <c:lblAlgn val="ctr"/>
        <c:lblOffset val="100"/>
        <c:noMultiLvlLbl val="0"/>
      </c:catAx>
      <c:valAx>
        <c:axId val="38494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Young's Modulus (MPa) / Cohesion (kpsi)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8848"/>
        <c:crosses val="autoZero"/>
        <c:crossBetween val="between"/>
      </c:valAx>
      <c:valAx>
        <c:axId val="384779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Poisson's Ratio (-) / Tangent of Friciton Angle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780352"/>
        <c:crosses val="max"/>
        <c:crossBetween val="between"/>
      </c:valAx>
      <c:catAx>
        <c:axId val="384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84779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84421975662134"/>
          <c:y val="0.92017682262651634"/>
          <c:w val="0.6429280004772131"/>
          <c:h val="5.641965265876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'Summary Graphs'!$B$30</c:f>
              <c:strCache>
                <c:ptCount val="1"/>
                <c:pt idx="0">
                  <c:v>Reservoir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'Summary Graphs'!$C$28:$F$28</c:f>
              <c:numCache>
                <c:formatCode>General</c:formatCode>
                <c:ptCount val="4"/>
                <c:pt idx="0">
                  <c:v>50</c:v>
                </c:pt>
                <c:pt idx="1">
                  <c:v>500</c:v>
                </c:pt>
                <c:pt idx="2">
                  <c:v>1500</c:v>
                </c:pt>
                <c:pt idx="3">
                  <c:v>3000</c:v>
                </c:pt>
              </c:numCache>
            </c:numRef>
          </c:xVal>
          <c:yVal>
            <c:numRef>
              <c:f>'Summary Graphs'!$C$30:$F$30</c:f>
              <c:numCache>
                <c:formatCode>0</c:formatCode>
                <c:ptCount val="4"/>
                <c:pt idx="1">
                  <c:v>13490</c:v>
                </c:pt>
                <c:pt idx="2" formatCode="General">
                  <c:v>16332</c:v>
                </c:pt>
                <c:pt idx="3" formatCode="General">
                  <c:v>23190.5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19-47E2-A7C7-28AFF6CF59F1}"/>
            </c:ext>
          </c:extLst>
        </c:ser>
        <c:ser>
          <c:idx val="1"/>
          <c:order val="1"/>
          <c:tx>
            <c:strRef>
              <c:f>'Summary Graphs'!$B$32</c:f>
              <c:strCache>
                <c:ptCount val="1"/>
                <c:pt idx="0">
                  <c:v>Ductile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1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'Summary Graphs'!$C$28:$F$28</c:f>
              <c:numCache>
                <c:formatCode>General</c:formatCode>
                <c:ptCount val="4"/>
                <c:pt idx="0">
                  <c:v>50</c:v>
                </c:pt>
                <c:pt idx="1">
                  <c:v>500</c:v>
                </c:pt>
                <c:pt idx="2">
                  <c:v>1500</c:v>
                </c:pt>
                <c:pt idx="3">
                  <c:v>3000</c:v>
                </c:pt>
              </c:numCache>
            </c:numRef>
          </c:xVal>
          <c:yVal>
            <c:numRef>
              <c:f>'Summary Graphs'!$C$32:$F$32</c:f>
              <c:numCache>
                <c:formatCode>General</c:formatCode>
                <c:ptCount val="4"/>
                <c:pt idx="0">
                  <c:v>8256</c:v>
                </c:pt>
                <c:pt idx="1">
                  <c:v>10407</c:v>
                </c:pt>
                <c:pt idx="2">
                  <c:v>15718</c:v>
                </c:pt>
                <c:pt idx="3">
                  <c:v>19625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19-47E2-A7C7-28AFF6CF59F1}"/>
            </c:ext>
          </c:extLst>
        </c:ser>
        <c:ser>
          <c:idx val="2"/>
          <c:order val="2"/>
          <c:tx>
            <c:strRef>
              <c:f>'Summary Graphs'!$B$34</c:f>
              <c:strCache>
                <c:ptCount val="1"/>
                <c:pt idx="0">
                  <c:v>Reservoir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3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bg1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'Summary Graphs'!$C$28:$F$28</c:f>
              <c:numCache>
                <c:formatCode>General</c:formatCode>
                <c:ptCount val="4"/>
                <c:pt idx="0">
                  <c:v>50</c:v>
                </c:pt>
                <c:pt idx="1">
                  <c:v>500</c:v>
                </c:pt>
                <c:pt idx="2">
                  <c:v>1500</c:v>
                </c:pt>
                <c:pt idx="3">
                  <c:v>3000</c:v>
                </c:pt>
              </c:numCache>
            </c:numRef>
          </c:xVal>
          <c:yVal>
            <c:numRef>
              <c:f>'Summary Graphs'!$C$34:$F$34</c:f>
              <c:numCache>
                <c:formatCode>General</c:formatCode>
                <c:ptCount val="4"/>
                <c:pt idx="0">
                  <c:v>9002</c:v>
                </c:pt>
                <c:pt idx="1">
                  <c:v>12755</c:v>
                </c:pt>
                <c:pt idx="2">
                  <c:v>17142</c:v>
                </c:pt>
                <c:pt idx="3">
                  <c:v>30975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19-47E2-A7C7-28AFF6CF59F1}"/>
            </c:ext>
          </c:extLst>
        </c:ser>
        <c:ser>
          <c:idx val="3"/>
          <c:order val="3"/>
          <c:tx>
            <c:strRef>
              <c:f>'Summary Graphs'!$B$36</c:f>
              <c:strCache>
                <c:ptCount val="1"/>
                <c:pt idx="0">
                  <c:v>Ductile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1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'Summary Graphs'!$C$28:$F$28</c:f>
              <c:numCache>
                <c:formatCode>General</c:formatCode>
                <c:ptCount val="4"/>
                <c:pt idx="0">
                  <c:v>50</c:v>
                </c:pt>
                <c:pt idx="1">
                  <c:v>500</c:v>
                </c:pt>
                <c:pt idx="2">
                  <c:v>1500</c:v>
                </c:pt>
                <c:pt idx="3">
                  <c:v>3000</c:v>
                </c:pt>
              </c:numCache>
            </c:numRef>
          </c:xVal>
          <c:yVal>
            <c:numRef>
              <c:f>'Summary Graphs'!$C$36:$F$36</c:f>
              <c:numCache>
                <c:formatCode>General</c:formatCode>
                <c:ptCount val="4"/>
                <c:pt idx="0">
                  <c:v>9842</c:v>
                </c:pt>
                <c:pt idx="1">
                  <c:v>10895</c:v>
                </c:pt>
                <c:pt idx="2">
                  <c:v>15560</c:v>
                </c:pt>
                <c:pt idx="3">
                  <c:v>16761.5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A19-47E2-A7C7-28AFF6CF59F1}"/>
            </c:ext>
          </c:extLst>
        </c:ser>
        <c:ser>
          <c:idx val="4"/>
          <c:order val="4"/>
          <c:tx>
            <c:strRef>
              <c:f>'Summary Graphs'!$B$38</c:f>
              <c:strCache>
                <c:ptCount val="1"/>
                <c:pt idx="0">
                  <c:v>Reservoir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1"/>
            <c:spPr>
              <a:noFill/>
              <a:ln w="34925">
                <a:solidFill>
                  <a:srgbClr val="7030A0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7030A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'Summary Graphs'!$C$28:$F$28</c:f>
              <c:numCache>
                <c:formatCode>General</c:formatCode>
                <c:ptCount val="4"/>
                <c:pt idx="0">
                  <c:v>50</c:v>
                </c:pt>
                <c:pt idx="1">
                  <c:v>500</c:v>
                </c:pt>
                <c:pt idx="2">
                  <c:v>1500</c:v>
                </c:pt>
                <c:pt idx="3">
                  <c:v>3000</c:v>
                </c:pt>
              </c:numCache>
            </c:numRef>
          </c:xVal>
          <c:yVal>
            <c:numRef>
              <c:f>'Summary Graphs'!$C$38:$F$38</c:f>
              <c:numCache>
                <c:formatCode>General</c:formatCode>
                <c:ptCount val="4"/>
                <c:pt idx="0">
                  <c:v>11423</c:v>
                </c:pt>
                <c:pt idx="1">
                  <c:v>19667</c:v>
                </c:pt>
                <c:pt idx="2">
                  <c:v>20508</c:v>
                </c:pt>
                <c:pt idx="3">
                  <c:v>22559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A19-47E2-A7C7-28AFF6CF5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773296"/>
        <c:axId val="384774864"/>
      </c:scatterChart>
      <c:valAx>
        <c:axId val="38477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Confining Pressure (psi)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774864"/>
        <c:crosses val="autoZero"/>
        <c:crossBetween val="midCat"/>
      </c:valAx>
      <c:valAx>
        <c:axId val="38477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Failure</a:t>
                </a:r>
                <a:r>
                  <a:rPr lang="en-US" baseline="0"/>
                  <a:t> Stress (psi)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773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9.3546946337590156E-2"/>
          <c:y val="0.86325824489330127"/>
          <c:w val="0.849670675356757"/>
          <c:h val="0.116451900034234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468353</xdr:colOff>
      <xdr:row>1</xdr:row>
      <xdr:rowOff>82109</xdr:rowOff>
    </xdr:from>
    <xdr:to>
      <xdr:col>23</xdr:col>
      <xdr:colOff>468354</xdr:colOff>
      <xdr:row>23</xdr:row>
      <xdr:rowOff>70678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BFBE6C-D785-4919-A951-1D1B8E286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472440</xdr:colOff>
      <xdr:row>25</xdr:row>
      <xdr:rowOff>45720</xdr:rowOff>
    </xdr:from>
    <xdr:to>
      <xdr:col>23</xdr:col>
      <xdr:colOff>411480</xdr:colOff>
      <xdr:row>49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1AC6A9-F949-417F-9718-AAB3F5118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0BAE-EBBF-41BD-8B1C-43DEAB1637C2}">
  <dimension ref="B1:T195"/>
  <sheetViews>
    <sheetView tabSelected="1" zoomScale="70" zoomScaleNormal="70" workbookViewId="0">
      <selection activeCell="I11" sqref="I11"/>
    </sheetView>
  </sheetViews>
  <sheetFormatPr defaultRowHeight="14.5" x14ac:dyDescent="0.35"/>
  <cols>
    <col min="9" max="9" width="14.08984375" customWidth="1"/>
    <col min="11" max="11" width="11.08984375" customWidth="1"/>
    <col min="12" max="12" width="9.54296875" bestFit="1" customWidth="1"/>
  </cols>
  <sheetData>
    <row r="1" spans="2:12" x14ac:dyDescent="0.35">
      <c r="B1" t="s">
        <v>10</v>
      </c>
    </row>
    <row r="3" spans="2:12" x14ac:dyDescent="0.35">
      <c r="B3" t="s">
        <v>5</v>
      </c>
      <c r="C3" t="s">
        <v>9</v>
      </c>
      <c r="D3" t="s">
        <v>7</v>
      </c>
      <c r="E3" t="s">
        <v>6</v>
      </c>
      <c r="F3" t="s">
        <v>8</v>
      </c>
    </row>
    <row r="5" spans="2:12" x14ac:dyDescent="0.35">
      <c r="B5" t="s">
        <v>4</v>
      </c>
      <c r="C5" s="1">
        <f>CONVERT(5.02*1000000,"psi","GPa")</f>
        <v>34.61168161170518</v>
      </c>
      <c r="F5" s="1">
        <f>CONVERT(2800,"psi","MPa")</f>
        <v>19.305320420871414</v>
      </c>
      <c r="I5" s="4"/>
      <c r="L5" s="4"/>
    </row>
    <row r="6" spans="2:12" x14ac:dyDescent="0.35">
      <c r="C6" s="1"/>
      <c r="D6">
        <v>0.318</v>
      </c>
      <c r="E6" s="4">
        <v>0.73989116407699285</v>
      </c>
      <c r="I6" s="4"/>
      <c r="K6" s="4"/>
    </row>
    <row r="7" spans="2:12" x14ac:dyDescent="0.35">
      <c r="C7" s="1"/>
      <c r="I7" s="4"/>
    </row>
    <row r="8" spans="2:12" x14ac:dyDescent="0.35">
      <c r="B8" t="s">
        <v>3</v>
      </c>
      <c r="C8" s="1">
        <f>CONVERT(4.02*1000000,"psi","GPa")</f>
        <v>27.716924318536815</v>
      </c>
      <c r="F8" s="1">
        <f>CONVERT(2.2*1000,"psi","MPa")</f>
        <v>15.168466044970394</v>
      </c>
      <c r="I8" s="4"/>
      <c r="L8" s="4"/>
    </row>
    <row r="9" spans="2:12" x14ac:dyDescent="0.35">
      <c r="C9" s="1"/>
      <c r="D9">
        <v>0.19500000000000001</v>
      </c>
      <c r="E9" s="4">
        <v>0.7306474555736191</v>
      </c>
      <c r="F9" s="1"/>
      <c r="I9" s="4"/>
      <c r="K9" s="4"/>
      <c r="L9" s="1"/>
    </row>
    <row r="10" spans="2:12" x14ac:dyDescent="0.35">
      <c r="C10" s="1"/>
      <c r="F10" s="1"/>
      <c r="I10" s="4"/>
      <c r="L10" s="1"/>
    </row>
    <row r="11" spans="2:12" x14ac:dyDescent="0.35">
      <c r="B11" t="s">
        <v>2</v>
      </c>
      <c r="C11" s="1">
        <f>CONVERT(3.01*1000000,"psi","GPa")</f>
        <v>20.75321945243677</v>
      </c>
      <c r="F11" s="1">
        <f>CONVERT(1.5*1000,"psi","MPa")</f>
        <v>10.342135939752543</v>
      </c>
      <c r="I11" s="4"/>
      <c r="L11" s="4"/>
    </row>
    <row r="12" spans="2:12" x14ac:dyDescent="0.35">
      <c r="C12" s="1"/>
      <c r="D12">
        <v>0.156</v>
      </c>
      <c r="E12" s="4">
        <v>1.1615558576484475</v>
      </c>
      <c r="F12" s="1"/>
      <c r="I12" s="4"/>
      <c r="K12" s="4"/>
      <c r="L12" s="1"/>
    </row>
    <row r="13" spans="2:12" x14ac:dyDescent="0.35">
      <c r="C13" s="1"/>
      <c r="F13" s="1"/>
      <c r="I13" s="4"/>
      <c r="L13" s="1"/>
    </row>
    <row r="14" spans="2:12" x14ac:dyDescent="0.35">
      <c r="B14" t="s">
        <v>1</v>
      </c>
      <c r="C14" s="1">
        <f>CONVERT(2.3*1000000,"psi","GPa")</f>
        <v>15.857941774287232</v>
      </c>
      <c r="F14" s="1">
        <f>CONVERT(3.2*1000,"psi","MPa")</f>
        <v>22.063223338138759</v>
      </c>
      <c r="I14" s="4"/>
      <c r="L14" s="4"/>
    </row>
    <row r="15" spans="2:12" x14ac:dyDescent="0.35">
      <c r="C15" s="1"/>
      <c r="D15">
        <v>0.156</v>
      </c>
      <c r="E15" s="4">
        <v>0.4634712800448591</v>
      </c>
      <c r="F15" s="1"/>
      <c r="I15" s="1"/>
      <c r="K15" s="4"/>
      <c r="L15" s="1"/>
    </row>
    <row r="16" spans="2:12" x14ac:dyDescent="0.35">
      <c r="C16" s="1"/>
      <c r="E16" s="4"/>
      <c r="F16" s="1"/>
      <c r="I16" s="1"/>
      <c r="K16" s="4"/>
      <c r="L16" s="1"/>
    </row>
    <row r="17" spans="2:12" x14ac:dyDescent="0.35">
      <c r="B17" t="s">
        <v>0</v>
      </c>
      <c r="C17" s="1">
        <f>CONVERT(4.12*1000000,"psi","GPa")</f>
        <v>28.406400047853651</v>
      </c>
      <c r="F17" s="1">
        <f>CONVERT(8.7*1000,"psi","MPa")</f>
        <v>59.984388450564744</v>
      </c>
      <c r="I17" s="4"/>
      <c r="L17" s="4"/>
    </row>
    <row r="18" spans="2:12" x14ac:dyDescent="0.35">
      <c r="D18">
        <v>0.17899999999999999</v>
      </c>
      <c r="E18" s="4">
        <v>1.0296385570503641</v>
      </c>
      <c r="K18" s="4"/>
    </row>
    <row r="27" spans="2:12" x14ac:dyDescent="0.35">
      <c r="C27" t="s">
        <v>12</v>
      </c>
    </row>
    <row r="28" spans="2:12" x14ac:dyDescent="0.35">
      <c r="C28">
        <v>50</v>
      </c>
      <c r="D28">
        <v>500</v>
      </c>
      <c r="E28">
        <v>1500</v>
      </c>
      <c r="F28">
        <v>3000</v>
      </c>
      <c r="G28" t="s">
        <v>11</v>
      </c>
      <c r="H28" s="4"/>
      <c r="I28" s="4"/>
      <c r="J28" s="4"/>
      <c r="K28" s="4"/>
    </row>
    <row r="29" spans="2:12" x14ac:dyDescent="0.35">
      <c r="B29" t="s">
        <v>5</v>
      </c>
    </row>
    <row r="30" spans="2:12" x14ac:dyDescent="0.35">
      <c r="B30" t="s">
        <v>4</v>
      </c>
      <c r="C30" s="2"/>
      <c r="D30" s="2">
        <v>13490</v>
      </c>
      <c r="E30">
        <v>16332</v>
      </c>
      <c r="F30">
        <v>23190.5</v>
      </c>
      <c r="H30" s="4"/>
      <c r="I30" s="4"/>
      <c r="J30" s="4"/>
      <c r="K30" s="4"/>
    </row>
    <row r="31" spans="2:12" x14ac:dyDescent="0.35">
      <c r="H31" s="4"/>
      <c r="I31" s="4"/>
      <c r="J31" s="4"/>
      <c r="K31" s="4"/>
    </row>
    <row r="32" spans="2:12" x14ac:dyDescent="0.35">
      <c r="B32" t="s">
        <v>3</v>
      </c>
      <c r="C32">
        <v>8256</v>
      </c>
      <c r="D32">
        <v>10407</v>
      </c>
      <c r="E32">
        <v>15718</v>
      </c>
      <c r="F32">
        <v>19625</v>
      </c>
      <c r="H32" s="4"/>
      <c r="I32" s="4"/>
      <c r="J32" s="4"/>
      <c r="K32" s="4"/>
    </row>
    <row r="33" spans="2:11" x14ac:dyDescent="0.35">
      <c r="H33" s="4"/>
      <c r="I33" s="4"/>
      <c r="J33" s="4"/>
      <c r="K33" s="4"/>
    </row>
    <row r="34" spans="2:11" x14ac:dyDescent="0.35">
      <c r="B34" t="s">
        <v>2</v>
      </c>
      <c r="C34">
        <v>9002</v>
      </c>
      <c r="D34">
        <v>12755</v>
      </c>
      <c r="E34">
        <v>17142</v>
      </c>
      <c r="F34">
        <v>30975</v>
      </c>
      <c r="H34" s="4"/>
      <c r="I34" s="4"/>
      <c r="J34" s="4"/>
      <c r="K34" s="4"/>
    </row>
    <row r="35" spans="2:11" x14ac:dyDescent="0.35">
      <c r="H35" s="4"/>
      <c r="I35" s="4"/>
      <c r="J35" s="4"/>
      <c r="K35" s="4"/>
    </row>
    <row r="36" spans="2:11" x14ac:dyDescent="0.35">
      <c r="B36" t="s">
        <v>1</v>
      </c>
      <c r="C36">
        <v>9842</v>
      </c>
      <c r="D36">
        <v>10895</v>
      </c>
      <c r="E36">
        <v>15560</v>
      </c>
      <c r="F36">
        <v>16761.5</v>
      </c>
      <c r="H36" s="4"/>
      <c r="I36" s="4"/>
      <c r="J36" s="4"/>
      <c r="K36" s="4"/>
    </row>
    <row r="37" spans="2:11" x14ac:dyDescent="0.35">
      <c r="H37" s="4"/>
      <c r="I37" s="4"/>
      <c r="J37" s="4"/>
      <c r="K37" s="4"/>
    </row>
    <row r="38" spans="2:11" x14ac:dyDescent="0.35">
      <c r="B38" t="s">
        <v>0</v>
      </c>
      <c r="C38">
        <v>11423</v>
      </c>
      <c r="D38">
        <v>19667</v>
      </c>
      <c r="E38">
        <v>20508</v>
      </c>
      <c r="F38">
        <v>22559</v>
      </c>
      <c r="H38" s="4"/>
      <c r="I38" s="4"/>
      <c r="J38" s="4"/>
      <c r="K38" s="4"/>
    </row>
    <row r="39" spans="2:11" x14ac:dyDescent="0.35">
      <c r="H39" s="4"/>
      <c r="I39" s="4"/>
      <c r="J39" s="4"/>
      <c r="K39" s="4"/>
    </row>
    <row r="59" spans="3:11" x14ac:dyDescent="0.35">
      <c r="C59" s="2"/>
      <c r="F59" s="5"/>
      <c r="I59" s="1"/>
    </row>
    <row r="60" spans="3:11" x14ac:dyDescent="0.35">
      <c r="F60" s="5"/>
      <c r="I60" s="1"/>
      <c r="K60" s="3"/>
    </row>
    <row r="61" spans="3:11" x14ac:dyDescent="0.35">
      <c r="F61" s="5"/>
      <c r="I61" s="1"/>
      <c r="K61" s="3"/>
    </row>
    <row r="62" spans="3:11" x14ac:dyDescent="0.35">
      <c r="C62" s="2"/>
      <c r="E62" s="2"/>
      <c r="F62" s="5"/>
      <c r="I62" s="1"/>
    </row>
    <row r="63" spans="3:11" x14ac:dyDescent="0.35">
      <c r="F63" s="5"/>
      <c r="I63" s="1"/>
      <c r="K63" s="3"/>
    </row>
    <row r="64" spans="3:11" x14ac:dyDescent="0.35">
      <c r="F64" s="5"/>
      <c r="I64" s="1"/>
      <c r="K64" s="3"/>
    </row>
    <row r="65" spans="3:11" x14ac:dyDescent="0.35">
      <c r="C65" s="2"/>
      <c r="E65" s="2"/>
      <c r="F65" s="5"/>
      <c r="I65" s="1"/>
    </row>
    <row r="66" spans="3:11" x14ac:dyDescent="0.35">
      <c r="F66" s="5"/>
      <c r="I66" s="1"/>
      <c r="K66" s="3"/>
    </row>
    <row r="67" spans="3:11" x14ac:dyDescent="0.35">
      <c r="F67" s="5"/>
      <c r="I67" s="1"/>
      <c r="K67" s="3"/>
    </row>
    <row r="68" spans="3:11" x14ac:dyDescent="0.35">
      <c r="C68" s="2"/>
      <c r="E68" s="2"/>
      <c r="F68" s="5"/>
      <c r="I68" s="1"/>
    </row>
    <row r="69" spans="3:11" x14ac:dyDescent="0.35">
      <c r="F69" s="5"/>
      <c r="I69" s="1"/>
      <c r="K69" s="3"/>
    </row>
    <row r="70" spans="3:11" x14ac:dyDescent="0.35">
      <c r="F70" s="5"/>
      <c r="I70" s="1"/>
      <c r="K70" s="3"/>
    </row>
    <row r="71" spans="3:11" x14ac:dyDescent="0.35">
      <c r="C71" s="2"/>
      <c r="E71" s="2"/>
      <c r="F71" s="5"/>
      <c r="I71" s="1"/>
    </row>
    <row r="72" spans="3:11" x14ac:dyDescent="0.35">
      <c r="K72" s="3"/>
    </row>
    <row r="81" spans="3:5" x14ac:dyDescent="0.35">
      <c r="C81" s="3"/>
      <c r="D81" s="3"/>
      <c r="E81" s="3"/>
    </row>
    <row r="82" spans="3:5" x14ac:dyDescent="0.35">
      <c r="C82" s="3"/>
      <c r="D82" s="3"/>
      <c r="E82" s="3"/>
    </row>
    <row r="83" spans="3:5" x14ac:dyDescent="0.35">
      <c r="C83" s="3"/>
      <c r="D83" s="3"/>
      <c r="E83" s="3"/>
    </row>
    <row r="84" spans="3:5" x14ac:dyDescent="0.35">
      <c r="C84" s="3"/>
      <c r="D84" s="3"/>
      <c r="E84" s="3"/>
    </row>
    <row r="85" spans="3:5" x14ac:dyDescent="0.35">
      <c r="C85" s="3"/>
      <c r="D85" s="3"/>
      <c r="E85" s="3"/>
    </row>
    <row r="86" spans="3:5" x14ac:dyDescent="0.35">
      <c r="C86" s="3"/>
      <c r="D86" s="3"/>
      <c r="E86" s="3"/>
    </row>
    <row r="87" spans="3:5" x14ac:dyDescent="0.35">
      <c r="C87" s="3"/>
      <c r="D87" s="3"/>
      <c r="E87" s="3"/>
    </row>
    <row r="88" spans="3:5" x14ac:dyDescent="0.35">
      <c r="C88" s="3"/>
      <c r="D88" s="3"/>
      <c r="E88" s="3"/>
    </row>
    <row r="89" spans="3:5" x14ac:dyDescent="0.35">
      <c r="C89" s="3"/>
      <c r="D89" s="3"/>
      <c r="E89" s="3"/>
    </row>
    <row r="90" spans="3:5" x14ac:dyDescent="0.35">
      <c r="C90" s="3"/>
      <c r="D90" s="3"/>
      <c r="E90" s="3"/>
    </row>
    <row r="91" spans="3:5" x14ac:dyDescent="0.35">
      <c r="C91" s="3"/>
      <c r="D91" s="3"/>
      <c r="E91" s="3"/>
    </row>
    <row r="92" spans="3:5" x14ac:dyDescent="0.35">
      <c r="C92" s="3"/>
      <c r="D92" s="3"/>
      <c r="E92" s="3"/>
    </row>
    <row r="93" spans="3:5" x14ac:dyDescent="0.35">
      <c r="C93" s="3"/>
      <c r="D93" s="3"/>
      <c r="E93" s="3"/>
    </row>
    <row r="94" spans="3:5" x14ac:dyDescent="0.35">
      <c r="C94" s="3"/>
      <c r="D94" s="3"/>
      <c r="E94" s="3"/>
    </row>
    <row r="118" spans="3:15" x14ac:dyDescent="0.35">
      <c r="C118" s="1"/>
      <c r="F118" s="1"/>
      <c r="I118" s="4"/>
      <c r="L118" s="4"/>
    </row>
    <row r="119" spans="3:15" x14ac:dyDescent="0.35">
      <c r="C119" s="1"/>
      <c r="E119" s="4"/>
      <c r="I119" s="4"/>
      <c r="K119" s="4"/>
      <c r="M119" s="4"/>
      <c r="N119" s="4"/>
      <c r="O119" s="3"/>
    </row>
    <row r="120" spans="3:15" x14ac:dyDescent="0.35">
      <c r="C120" s="1"/>
      <c r="I120" s="4"/>
      <c r="M120" s="4"/>
      <c r="N120" s="4"/>
      <c r="O120" s="3"/>
    </row>
    <row r="121" spans="3:15" x14ac:dyDescent="0.35">
      <c r="C121" s="1"/>
      <c r="F121" s="1"/>
      <c r="I121" s="4"/>
      <c r="L121" s="4"/>
      <c r="M121" s="4"/>
      <c r="N121" s="4"/>
      <c r="O121" s="3"/>
    </row>
    <row r="122" spans="3:15" x14ac:dyDescent="0.35">
      <c r="C122" s="1"/>
      <c r="E122" s="4"/>
      <c r="F122" s="1"/>
      <c r="I122" s="4"/>
      <c r="K122" s="4"/>
      <c r="L122" s="1"/>
      <c r="M122" s="4"/>
      <c r="N122" s="4"/>
      <c r="O122" s="3"/>
    </row>
    <row r="123" spans="3:15" x14ac:dyDescent="0.35">
      <c r="C123" s="1"/>
      <c r="F123" s="1"/>
      <c r="I123" s="4"/>
      <c r="L123" s="1"/>
      <c r="M123" s="4"/>
      <c r="N123" s="4"/>
      <c r="O123" s="3"/>
    </row>
    <row r="124" spans="3:15" x14ac:dyDescent="0.35">
      <c r="C124" s="1"/>
      <c r="F124" s="1"/>
      <c r="I124" s="4"/>
      <c r="L124" s="4"/>
      <c r="M124" s="4"/>
      <c r="N124" s="4"/>
      <c r="O124" s="3"/>
    </row>
    <row r="125" spans="3:15" x14ac:dyDescent="0.35">
      <c r="C125" s="1"/>
      <c r="E125" s="4"/>
      <c r="F125" s="1"/>
      <c r="I125" s="4"/>
      <c r="K125" s="4"/>
      <c r="L125" s="1"/>
      <c r="M125" s="4"/>
      <c r="N125" s="4"/>
      <c r="O125" s="3"/>
    </row>
    <row r="126" spans="3:15" x14ac:dyDescent="0.35">
      <c r="C126" s="1"/>
      <c r="F126" s="1"/>
      <c r="I126" s="4"/>
      <c r="L126" s="1"/>
      <c r="M126" s="4"/>
      <c r="N126" s="4"/>
      <c r="O126" s="3"/>
    </row>
    <row r="127" spans="3:15" x14ac:dyDescent="0.35">
      <c r="C127" s="1"/>
      <c r="F127" s="1"/>
      <c r="I127" s="4"/>
      <c r="L127" s="4"/>
      <c r="M127" s="4"/>
      <c r="N127" s="4"/>
      <c r="O127" s="3"/>
    </row>
    <row r="128" spans="3:15" x14ac:dyDescent="0.35">
      <c r="C128" s="1"/>
      <c r="E128" s="4"/>
      <c r="F128" s="1"/>
      <c r="I128" s="1"/>
      <c r="K128" s="4"/>
      <c r="L128" s="1"/>
      <c r="M128" s="4"/>
      <c r="N128" s="4"/>
      <c r="O128" s="3"/>
    </row>
    <row r="129" spans="3:15" x14ac:dyDescent="0.35">
      <c r="C129" s="1"/>
      <c r="E129" s="4"/>
      <c r="F129" s="1"/>
      <c r="I129" s="1"/>
      <c r="K129" s="4"/>
      <c r="L129" s="1"/>
      <c r="M129" s="4"/>
      <c r="N129" s="4"/>
      <c r="O129" s="3"/>
    </row>
    <row r="130" spans="3:15" x14ac:dyDescent="0.35">
      <c r="C130" s="1"/>
      <c r="F130" s="1"/>
      <c r="I130" s="4"/>
      <c r="L130" s="4"/>
      <c r="M130" s="4"/>
      <c r="N130" s="4"/>
      <c r="O130" s="3"/>
    </row>
    <row r="131" spans="3:15" x14ac:dyDescent="0.35">
      <c r="E131" s="4"/>
      <c r="K131" s="4"/>
      <c r="M131" s="4"/>
      <c r="N131" s="4"/>
      <c r="O131" s="3"/>
    </row>
    <row r="161" spans="2:20" x14ac:dyDescent="0.3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2:20" x14ac:dyDescent="0.3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2:20" x14ac:dyDescent="0.3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2:20" x14ac:dyDescent="0.3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2:20" x14ac:dyDescent="0.3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2:20" x14ac:dyDescent="0.3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2:20" x14ac:dyDescent="0.3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2:20" x14ac:dyDescent="0.3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2:20" x14ac:dyDescent="0.35">
      <c r="B169" s="7"/>
      <c r="C169" s="8"/>
      <c r="D169" s="8"/>
      <c r="E169" s="8"/>
      <c r="F169" s="8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2:20" x14ac:dyDescent="0.35">
      <c r="B170" s="6"/>
      <c r="C170" s="9"/>
      <c r="D170" s="9"/>
      <c r="E170" s="10"/>
      <c r="F170" s="1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2:20" x14ac:dyDescent="0.35">
      <c r="B171" s="6"/>
      <c r="C171" s="9"/>
      <c r="D171" s="9"/>
      <c r="E171" s="10"/>
      <c r="F171" s="1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2:20" x14ac:dyDescent="0.35">
      <c r="B172" s="6"/>
      <c r="C172" s="9"/>
      <c r="D172" s="9"/>
      <c r="E172" s="10"/>
      <c r="F172" s="1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2:20" x14ac:dyDescent="0.35">
      <c r="B173" s="6"/>
      <c r="C173" s="9"/>
      <c r="D173" s="9"/>
      <c r="E173" s="10"/>
      <c r="F173" s="1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2:20" x14ac:dyDescent="0.35">
      <c r="B174" s="6"/>
      <c r="C174" s="9"/>
      <c r="D174" s="9"/>
      <c r="E174" s="10"/>
      <c r="F174" s="1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2:20" x14ac:dyDescent="0.3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2:20" x14ac:dyDescent="0.3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2:20" x14ac:dyDescent="0.3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2:20" x14ac:dyDescent="0.3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2:20" x14ac:dyDescent="0.3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2:20" x14ac:dyDescent="0.3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2:20" x14ac:dyDescent="0.3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2:20" x14ac:dyDescent="0.3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2:20" x14ac:dyDescent="0.3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2:20" x14ac:dyDescent="0.3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2:20" x14ac:dyDescent="0.3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2:20" x14ac:dyDescent="0.3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2:20" x14ac:dyDescent="0.3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2:20" x14ac:dyDescent="0.3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2:20" x14ac:dyDescent="0.3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2:20" x14ac:dyDescent="0.3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2:20" x14ac:dyDescent="0.3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2:20" x14ac:dyDescent="0.3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2:20" x14ac:dyDescent="0.3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2:20" x14ac:dyDescent="0.3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2:20" x14ac:dyDescent="0.3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2023-01-06T19:13:07Z</dcterms:created>
  <dcterms:modified xsi:type="dcterms:W3CDTF">2023-01-06T19:17:40Z</dcterms:modified>
</cp:coreProperties>
</file>